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0" windowWidth="17175" windowHeight="9225" activeTab="3"/>
  </bookViews>
  <sheets>
    <sheet name="MMČR" sheetId="6" r:id="rId1"/>
    <sheet name="H" sheetId="5" r:id="rId2"/>
    <sheet name="Ž" sheetId="4" r:id="rId3"/>
    <sheet name="K" sheetId="1" r:id="rId4"/>
  </sheets>
  <externalReferences>
    <externalReference r:id="rId5"/>
  </externalReferences>
  <definedNames>
    <definedName name="_xlnm.Print_Area" localSheetId="1">H!$A$1:$AC$79</definedName>
    <definedName name="_xlnm.Print_Area" localSheetId="3">K!$A$1:$AC$28</definedName>
    <definedName name="_xlnm.Print_Area" localSheetId="0">MMČR!$A$1:$AC$133</definedName>
    <definedName name="_xlnm.Print_Area" localSheetId="2">Ž!$A$1:$AC$28</definedName>
  </definedNames>
  <calcPr calcId="124519"/>
</workbook>
</file>

<file path=xl/calcChain.xml><?xml version="1.0" encoding="utf-8"?>
<calcChain xmlns="http://schemas.openxmlformats.org/spreadsheetml/2006/main">
  <c r="T133" i="6"/>
  <c r="AC132"/>
  <c r="T132"/>
  <c r="AC131"/>
  <c r="AB131"/>
  <c r="AA131"/>
  <c r="Z131"/>
  <c r="Y131"/>
  <c r="X131"/>
  <c r="W131"/>
  <c r="T131"/>
  <c r="V131" s="1"/>
  <c r="T130"/>
  <c r="AC129"/>
  <c r="T129"/>
  <c r="AC128"/>
  <c r="AB128"/>
  <c r="AA128"/>
  <c r="Z128"/>
  <c r="Y128"/>
  <c r="X128"/>
  <c r="W128"/>
  <c r="T128"/>
  <c r="V128" s="1"/>
  <c r="T127"/>
  <c r="AC126"/>
  <c r="T126"/>
  <c r="AC125"/>
  <c r="AB125"/>
  <c r="AA125"/>
  <c r="Z125"/>
  <c r="Y125"/>
  <c r="X125"/>
  <c r="W125"/>
  <c r="V125"/>
  <c r="T125"/>
  <c r="AC127" s="1"/>
  <c r="T124"/>
  <c r="AC123"/>
  <c r="T123"/>
  <c r="AC122"/>
  <c r="AB122"/>
  <c r="AA122"/>
  <c r="Z122"/>
  <c r="Y122"/>
  <c r="X122"/>
  <c r="W122"/>
  <c r="V122"/>
  <c r="T122"/>
  <c r="AC124" s="1"/>
  <c r="T121"/>
  <c r="V119" s="1"/>
  <c r="AC120"/>
  <c r="T120"/>
  <c r="AC119"/>
  <c r="AB119"/>
  <c r="AA119"/>
  <c r="Z119"/>
  <c r="Y119"/>
  <c r="X119"/>
  <c r="W119"/>
  <c r="T119"/>
  <c r="AC121" s="1"/>
  <c r="T118"/>
  <c r="AC117"/>
  <c r="T117"/>
  <c r="AC116"/>
  <c r="AB116"/>
  <c r="AA116"/>
  <c r="Z116"/>
  <c r="Y116"/>
  <c r="X116"/>
  <c r="W116"/>
  <c r="T116"/>
  <c r="V116" s="1"/>
  <c r="T115"/>
  <c r="AC114"/>
  <c r="T114"/>
  <c r="AC113"/>
  <c r="AB113"/>
  <c r="AA113"/>
  <c r="Z113"/>
  <c r="Y113"/>
  <c r="X113"/>
  <c r="W113"/>
  <c r="V113"/>
  <c r="T113"/>
  <c r="AC115" s="1"/>
  <c r="T112"/>
  <c r="AC111"/>
  <c r="T111"/>
  <c r="AC110"/>
  <c r="AB110"/>
  <c r="AA110"/>
  <c r="Z110"/>
  <c r="Y110"/>
  <c r="X110"/>
  <c r="W110"/>
  <c r="V110"/>
  <c r="T110"/>
  <c r="AC112" s="1"/>
  <c r="T109"/>
  <c r="V107" s="1"/>
  <c r="AC108"/>
  <c r="T108"/>
  <c r="AC107"/>
  <c r="AB107"/>
  <c r="AA107"/>
  <c r="Z107"/>
  <c r="Y107"/>
  <c r="X107"/>
  <c r="W107"/>
  <c r="T107"/>
  <c r="AC109" s="1"/>
  <c r="T106"/>
  <c r="AC105"/>
  <c r="T105"/>
  <c r="AC104"/>
  <c r="AB104"/>
  <c r="AA104"/>
  <c r="Z104"/>
  <c r="Y104"/>
  <c r="X104"/>
  <c r="W104"/>
  <c r="T104"/>
  <c r="V104" s="1"/>
  <c r="T103"/>
  <c r="AC102"/>
  <c r="T102"/>
  <c r="AC101"/>
  <c r="AB101"/>
  <c r="AA101"/>
  <c r="Z101"/>
  <c r="Y101"/>
  <c r="X101"/>
  <c r="W101"/>
  <c r="V101"/>
  <c r="T101"/>
  <c r="AC103" s="1"/>
  <c r="T100"/>
  <c r="AC99"/>
  <c r="T99"/>
  <c r="AC98"/>
  <c r="AB98"/>
  <c r="AA98"/>
  <c r="Z98"/>
  <c r="Y98"/>
  <c r="X98"/>
  <c r="W98"/>
  <c r="V98"/>
  <c r="T98"/>
  <c r="AC100" s="1"/>
  <c r="T97"/>
  <c r="V95" s="1"/>
  <c r="AC96"/>
  <c r="T96"/>
  <c r="AC95"/>
  <c r="AB95"/>
  <c r="AA95"/>
  <c r="Z95"/>
  <c r="Y95"/>
  <c r="X95"/>
  <c r="W95"/>
  <c r="T95"/>
  <c r="AC97" s="1"/>
  <c r="T94"/>
  <c r="AC93"/>
  <c r="T93"/>
  <c r="AC92"/>
  <c r="AB92"/>
  <c r="AA92"/>
  <c r="Z92"/>
  <c r="Y92"/>
  <c r="X92"/>
  <c r="W92"/>
  <c r="T92"/>
  <c r="V92" s="1"/>
  <c r="T91"/>
  <c r="AC90"/>
  <c r="T90"/>
  <c r="AC89"/>
  <c r="AB89"/>
  <c r="AA89"/>
  <c r="Z89"/>
  <c r="Y89"/>
  <c r="X89"/>
  <c r="W89"/>
  <c r="V89"/>
  <c r="T89"/>
  <c r="AC91" s="1"/>
  <c r="T88"/>
  <c r="AC87"/>
  <c r="T87"/>
  <c r="AC86"/>
  <c r="AB86"/>
  <c r="AA86"/>
  <c r="Z86"/>
  <c r="Y86"/>
  <c r="X86"/>
  <c r="W86"/>
  <c r="V86"/>
  <c r="T86"/>
  <c r="AC88" s="1"/>
  <c r="T85"/>
  <c r="V83" s="1"/>
  <c r="AC84"/>
  <c r="T84"/>
  <c r="AC83"/>
  <c r="AB83"/>
  <c r="AA83"/>
  <c r="Z83"/>
  <c r="Y83"/>
  <c r="X83"/>
  <c r="W83"/>
  <c r="T83"/>
  <c r="AC85" s="1"/>
  <c r="T82"/>
  <c r="AC81"/>
  <c r="T81"/>
  <c r="AC80"/>
  <c r="AB80"/>
  <c r="AA80"/>
  <c r="Z80"/>
  <c r="Y80"/>
  <c r="X80"/>
  <c r="W80"/>
  <c r="T80"/>
  <c r="V80" s="1"/>
  <c r="T79"/>
  <c r="AC78"/>
  <c r="T78"/>
  <c r="AC77"/>
  <c r="AB77"/>
  <c r="AA77"/>
  <c r="Z77"/>
  <c r="Y77"/>
  <c r="X77"/>
  <c r="W77"/>
  <c r="V77"/>
  <c r="T77"/>
  <c r="AC79" s="1"/>
  <c r="T76"/>
  <c r="AC75"/>
  <c r="T75"/>
  <c r="AC74"/>
  <c r="AB74"/>
  <c r="AA74"/>
  <c r="Z74"/>
  <c r="Y74"/>
  <c r="X74"/>
  <c r="W74"/>
  <c r="V74"/>
  <c r="T74"/>
  <c r="AC76" s="1"/>
  <c r="T73"/>
  <c r="V71" s="1"/>
  <c r="AC72"/>
  <c r="T72"/>
  <c r="AC71"/>
  <c r="AB71"/>
  <c r="AA71"/>
  <c r="Z71"/>
  <c r="Y71"/>
  <c r="X71"/>
  <c r="W71"/>
  <c r="T71"/>
  <c r="AC73" s="1"/>
  <c r="T70"/>
  <c r="AC69"/>
  <c r="T69"/>
  <c r="AC68"/>
  <c r="AB68"/>
  <c r="AA68"/>
  <c r="Z68"/>
  <c r="Y68"/>
  <c r="X68"/>
  <c r="W68"/>
  <c r="T68"/>
  <c r="V68" s="1"/>
  <c r="T67"/>
  <c r="AC66"/>
  <c r="T66"/>
  <c r="AC65"/>
  <c r="AB65"/>
  <c r="AA65"/>
  <c r="Z65"/>
  <c r="Y65"/>
  <c r="X65"/>
  <c r="W65"/>
  <c r="V65"/>
  <c r="T65"/>
  <c r="AC67" s="1"/>
  <c r="T64"/>
  <c r="AC63"/>
  <c r="T63"/>
  <c r="AC62"/>
  <c r="AB62"/>
  <c r="AA62"/>
  <c r="Z62"/>
  <c r="Y62"/>
  <c r="X62"/>
  <c r="W62"/>
  <c r="V62"/>
  <c r="T62"/>
  <c r="AC64" s="1"/>
  <c r="T61"/>
  <c r="V59" s="1"/>
  <c r="AC60"/>
  <c r="T60"/>
  <c r="AC59"/>
  <c r="AB59"/>
  <c r="AA59"/>
  <c r="Z59"/>
  <c r="Y59"/>
  <c r="X59"/>
  <c r="W59"/>
  <c r="T59"/>
  <c r="AC61" s="1"/>
  <c r="T58"/>
  <c r="AC57"/>
  <c r="T57"/>
  <c r="AC56"/>
  <c r="AB56"/>
  <c r="AA56"/>
  <c r="Z56"/>
  <c r="Y56"/>
  <c r="X56"/>
  <c r="W56"/>
  <c r="T56"/>
  <c r="V56" s="1"/>
  <c r="T55"/>
  <c r="AC54"/>
  <c r="T54"/>
  <c r="AC53"/>
  <c r="AB53"/>
  <c r="AA53"/>
  <c r="Z53"/>
  <c r="Y53"/>
  <c r="X53"/>
  <c r="W53"/>
  <c r="V53"/>
  <c r="T53"/>
  <c r="AC55" s="1"/>
  <c r="T52"/>
  <c r="AC51"/>
  <c r="T51"/>
  <c r="AC50"/>
  <c r="AB50"/>
  <c r="AA50"/>
  <c r="Z50"/>
  <c r="Y50"/>
  <c r="X50"/>
  <c r="W50"/>
  <c r="T50"/>
  <c r="AC52" s="1"/>
  <c r="T49"/>
  <c r="AC48"/>
  <c r="T48"/>
  <c r="AC47"/>
  <c r="AB47"/>
  <c r="AA47"/>
  <c r="Z47"/>
  <c r="Y47"/>
  <c r="X47"/>
  <c r="W47"/>
  <c r="T47"/>
  <c r="AC49" s="1"/>
  <c r="T46"/>
  <c r="AC45"/>
  <c r="T45"/>
  <c r="AC44"/>
  <c r="AB44"/>
  <c r="AA44"/>
  <c r="Z44"/>
  <c r="Y44"/>
  <c r="X44"/>
  <c r="W44"/>
  <c r="T44"/>
  <c r="V44" s="1"/>
  <c r="T43"/>
  <c r="AC42"/>
  <c r="T42"/>
  <c r="AC41"/>
  <c r="AB41"/>
  <c r="AA41"/>
  <c r="Z41"/>
  <c r="Y41"/>
  <c r="X41"/>
  <c r="W41"/>
  <c r="V41"/>
  <c r="T41"/>
  <c r="AC43" s="1"/>
  <c r="T40"/>
  <c r="AC39"/>
  <c r="T39"/>
  <c r="AC38"/>
  <c r="AB38"/>
  <c r="AA38"/>
  <c r="Z38"/>
  <c r="Y38"/>
  <c r="X38"/>
  <c r="W38"/>
  <c r="T38"/>
  <c r="AC40" s="1"/>
  <c r="T37"/>
  <c r="AC36"/>
  <c r="T36"/>
  <c r="AC35"/>
  <c r="AB35"/>
  <c r="AA35"/>
  <c r="Z35"/>
  <c r="Y35"/>
  <c r="X35"/>
  <c r="W35"/>
  <c r="T35"/>
  <c r="AC37" s="1"/>
  <c r="T34"/>
  <c r="AC33"/>
  <c r="T33"/>
  <c r="AC32"/>
  <c r="AB32"/>
  <c r="AA32"/>
  <c r="Z32"/>
  <c r="Y32"/>
  <c r="X32"/>
  <c r="W32"/>
  <c r="T32"/>
  <c r="V32" s="1"/>
  <c r="T31"/>
  <c r="AC30"/>
  <c r="T30"/>
  <c r="V29" s="1"/>
  <c r="AC29"/>
  <c r="AB29"/>
  <c r="AA29"/>
  <c r="Z29"/>
  <c r="Y29"/>
  <c r="X29"/>
  <c r="W29"/>
  <c r="T29"/>
  <c r="AC31" s="1"/>
  <c r="T28"/>
  <c r="AC27"/>
  <c r="T27"/>
  <c r="AC26"/>
  <c r="AB26"/>
  <c r="AA26"/>
  <c r="Z26"/>
  <c r="Y26"/>
  <c r="X26"/>
  <c r="W26"/>
  <c r="V26"/>
  <c r="T26"/>
  <c r="AC28" s="1"/>
  <c r="T25"/>
  <c r="AC24"/>
  <c r="T24"/>
  <c r="AC23"/>
  <c r="AB23"/>
  <c r="AA23"/>
  <c r="Z23"/>
  <c r="Y23"/>
  <c r="X23"/>
  <c r="W23"/>
  <c r="V23"/>
  <c r="T23"/>
  <c r="AC25" s="1"/>
  <c r="T22"/>
  <c r="V20" s="1"/>
  <c r="AC21"/>
  <c r="T21"/>
  <c r="AC20"/>
  <c r="AB20"/>
  <c r="AA20"/>
  <c r="Z20"/>
  <c r="Y20"/>
  <c r="X20"/>
  <c r="W20"/>
  <c r="T20"/>
  <c r="AC22" s="1"/>
  <c r="T19"/>
  <c r="AC18"/>
  <c r="T18"/>
  <c r="AC17"/>
  <c r="AB17"/>
  <c r="AA17"/>
  <c r="Z17"/>
  <c r="Y17"/>
  <c r="X17"/>
  <c r="W17"/>
  <c r="T17"/>
  <c r="V17" s="1"/>
  <c r="T16"/>
  <c r="AC15"/>
  <c r="T15"/>
  <c r="AC14"/>
  <c r="AB14"/>
  <c r="AA14"/>
  <c r="Z14"/>
  <c r="Y14"/>
  <c r="X14"/>
  <c r="W14"/>
  <c r="V14"/>
  <c r="T14"/>
  <c r="AC16" s="1"/>
  <c r="T13"/>
  <c r="AC12"/>
  <c r="T12"/>
  <c r="AC11"/>
  <c r="AB11"/>
  <c r="AA11"/>
  <c r="Z11"/>
  <c r="Y11"/>
  <c r="X11"/>
  <c r="W11"/>
  <c r="V11"/>
  <c r="T11"/>
  <c r="AC13" s="1"/>
  <c r="T10"/>
  <c r="AC9"/>
  <c r="T9"/>
  <c r="V8" s="1"/>
  <c r="AC8"/>
  <c r="AB8"/>
  <c r="AA8"/>
  <c r="Z8"/>
  <c r="Y8"/>
  <c r="X8"/>
  <c r="W8"/>
  <c r="T8"/>
  <c r="AC10" s="1"/>
  <c r="T28" i="1"/>
  <c r="AC27"/>
  <c r="T27"/>
  <c r="AC26"/>
  <c r="AB26"/>
  <c r="AA26"/>
  <c r="Z26"/>
  <c r="Y26"/>
  <c r="X26"/>
  <c r="W26"/>
  <c r="T26"/>
  <c r="V26" s="1"/>
  <c r="T25"/>
  <c r="AC24"/>
  <c r="T24"/>
  <c r="V23" s="1"/>
  <c r="AC23"/>
  <c r="AB23"/>
  <c r="AA23"/>
  <c r="Z23"/>
  <c r="Y23"/>
  <c r="X23"/>
  <c r="W23"/>
  <c r="T23"/>
  <c r="AC25" s="1"/>
  <c r="T22"/>
  <c r="AC21"/>
  <c r="T21"/>
  <c r="AC20"/>
  <c r="AB20"/>
  <c r="AA20"/>
  <c r="Z20"/>
  <c r="Y20"/>
  <c r="X20"/>
  <c r="W20"/>
  <c r="T20"/>
  <c r="AC22" s="1"/>
  <c r="T19"/>
  <c r="AC18"/>
  <c r="T18"/>
  <c r="AC17"/>
  <c r="AB17"/>
  <c r="AA17"/>
  <c r="Z17"/>
  <c r="Y17"/>
  <c r="X17"/>
  <c r="W17"/>
  <c r="T17"/>
  <c r="AC19" s="1"/>
  <c r="T16"/>
  <c r="AC15"/>
  <c r="T15"/>
  <c r="AC14"/>
  <c r="AB14"/>
  <c r="AA14"/>
  <c r="Z14"/>
  <c r="Y14"/>
  <c r="X14"/>
  <c r="W14"/>
  <c r="T14"/>
  <c r="V14" s="1"/>
  <c r="T13"/>
  <c r="AC12"/>
  <c r="T12"/>
  <c r="AC11"/>
  <c r="AB11"/>
  <c r="AA11"/>
  <c r="Z11"/>
  <c r="Y11"/>
  <c r="X11"/>
  <c r="W11"/>
  <c r="V11"/>
  <c r="T11"/>
  <c r="AC13" s="1"/>
  <c r="T10"/>
  <c r="AC9"/>
  <c r="T9"/>
  <c r="AC8"/>
  <c r="AB8"/>
  <c r="AA8"/>
  <c r="Z8"/>
  <c r="Y8"/>
  <c r="X8"/>
  <c r="W8"/>
  <c r="T8"/>
  <c r="AC10" s="1"/>
  <c r="T28" i="4"/>
  <c r="AC27"/>
  <c r="T27"/>
  <c r="AC26"/>
  <c r="AB26"/>
  <c r="AA26"/>
  <c r="Z26"/>
  <c r="Y26"/>
  <c r="X26"/>
  <c r="W26"/>
  <c r="V26"/>
  <c r="T26"/>
  <c r="AC28" s="1"/>
  <c r="T25"/>
  <c r="AC24"/>
  <c r="T24"/>
  <c r="AC23"/>
  <c r="AB23"/>
  <c r="AA23"/>
  <c r="Z23"/>
  <c r="Y23"/>
  <c r="X23"/>
  <c r="W23"/>
  <c r="T23"/>
  <c r="AC25" s="1"/>
  <c r="T22"/>
  <c r="AC21"/>
  <c r="T21"/>
  <c r="AC20"/>
  <c r="AB20"/>
  <c r="AA20"/>
  <c r="Z20"/>
  <c r="Y20"/>
  <c r="X20"/>
  <c r="W20"/>
  <c r="T20"/>
  <c r="AC22" s="1"/>
  <c r="T19"/>
  <c r="AC18"/>
  <c r="T18"/>
  <c r="AC17"/>
  <c r="AB17"/>
  <c r="AA17"/>
  <c r="Z17"/>
  <c r="Y17"/>
  <c r="X17"/>
  <c r="W17"/>
  <c r="V17"/>
  <c r="T17"/>
  <c r="AC19" s="1"/>
  <c r="T16"/>
  <c r="AC15"/>
  <c r="T15"/>
  <c r="AC14"/>
  <c r="AB14"/>
  <c r="AA14"/>
  <c r="Z14"/>
  <c r="Y14"/>
  <c r="X14"/>
  <c r="W14"/>
  <c r="T14"/>
  <c r="V14" s="1"/>
  <c r="T13"/>
  <c r="AC12"/>
  <c r="T12"/>
  <c r="AC11"/>
  <c r="AB11"/>
  <c r="AA11"/>
  <c r="Z11"/>
  <c r="Y11"/>
  <c r="X11"/>
  <c r="W11"/>
  <c r="T11"/>
  <c r="AC13" s="1"/>
  <c r="T10"/>
  <c r="AC9"/>
  <c r="T9"/>
  <c r="AC8"/>
  <c r="AB8"/>
  <c r="AA8"/>
  <c r="Z8"/>
  <c r="Y8"/>
  <c r="X8"/>
  <c r="W8"/>
  <c r="T8"/>
  <c r="AC10" s="1"/>
  <c r="T79" i="5"/>
  <c r="AC78"/>
  <c r="T78"/>
  <c r="AC77"/>
  <c r="AB77"/>
  <c r="AA77"/>
  <c r="Z77"/>
  <c r="Y77"/>
  <c r="X77"/>
  <c r="W77"/>
  <c r="T77"/>
  <c r="V77" s="1"/>
  <c r="T76"/>
  <c r="AC75"/>
  <c r="T75"/>
  <c r="AC74"/>
  <c r="AB74"/>
  <c r="AA74"/>
  <c r="Z74"/>
  <c r="Y74"/>
  <c r="X74"/>
  <c r="W74"/>
  <c r="V74"/>
  <c r="T74"/>
  <c r="AC76" s="1"/>
  <c r="T73"/>
  <c r="AC72"/>
  <c r="T72"/>
  <c r="AC71"/>
  <c r="AB71"/>
  <c r="AA71"/>
  <c r="Z71"/>
  <c r="Y71"/>
  <c r="X71"/>
  <c r="W71"/>
  <c r="T71"/>
  <c r="AC73" s="1"/>
  <c r="T70"/>
  <c r="AC69"/>
  <c r="T69"/>
  <c r="AC68"/>
  <c r="AB68"/>
  <c r="AA68"/>
  <c r="Z68"/>
  <c r="Y68"/>
  <c r="X68"/>
  <c r="W68"/>
  <c r="T68"/>
  <c r="AC70" s="1"/>
  <c r="T67"/>
  <c r="AC66"/>
  <c r="T66"/>
  <c r="AC65"/>
  <c r="AB65"/>
  <c r="AA65"/>
  <c r="Z65"/>
  <c r="Y65"/>
  <c r="X65"/>
  <c r="W65"/>
  <c r="T65"/>
  <c r="V65" s="1"/>
  <c r="T64"/>
  <c r="AC63"/>
  <c r="T63"/>
  <c r="AC62"/>
  <c r="AB62"/>
  <c r="AA62"/>
  <c r="Z62"/>
  <c r="Y62"/>
  <c r="X62"/>
  <c r="W62"/>
  <c r="V62"/>
  <c r="T62"/>
  <c r="AC64" s="1"/>
  <c r="T61"/>
  <c r="AC60"/>
  <c r="T60"/>
  <c r="AC59"/>
  <c r="AB59"/>
  <c r="AA59"/>
  <c r="Z59"/>
  <c r="Y59"/>
  <c r="X59"/>
  <c r="W59"/>
  <c r="T59"/>
  <c r="AC61" s="1"/>
  <c r="T58"/>
  <c r="AC57"/>
  <c r="T57"/>
  <c r="AC56"/>
  <c r="AB56"/>
  <c r="AA56"/>
  <c r="Z56"/>
  <c r="Y56"/>
  <c r="X56"/>
  <c r="W56"/>
  <c r="T56"/>
  <c r="AC58" s="1"/>
  <c r="T55"/>
  <c r="AC54"/>
  <c r="T54"/>
  <c r="AC53"/>
  <c r="AB53"/>
  <c r="AA53"/>
  <c r="Z53"/>
  <c r="Y53"/>
  <c r="X53"/>
  <c r="W53"/>
  <c r="T53"/>
  <c r="V53" s="1"/>
  <c r="T52"/>
  <c r="AC51"/>
  <c r="T51"/>
  <c r="AC50"/>
  <c r="AB50"/>
  <c r="AA50"/>
  <c r="Z50"/>
  <c r="Y50"/>
  <c r="X50"/>
  <c r="W50"/>
  <c r="V50"/>
  <c r="T50"/>
  <c r="AC52" s="1"/>
  <c r="T49"/>
  <c r="AC48"/>
  <c r="T48"/>
  <c r="AC47"/>
  <c r="AB47"/>
  <c r="AA47"/>
  <c r="Z47"/>
  <c r="Y47"/>
  <c r="X47"/>
  <c r="W47"/>
  <c r="T47"/>
  <c r="AC49" s="1"/>
  <c r="T46"/>
  <c r="AC45"/>
  <c r="T45"/>
  <c r="AC44"/>
  <c r="AB44"/>
  <c r="AA44"/>
  <c r="Z44"/>
  <c r="Y44"/>
  <c r="X44"/>
  <c r="W44"/>
  <c r="T44"/>
  <c r="AC46" s="1"/>
  <c r="T43"/>
  <c r="AC42"/>
  <c r="T42"/>
  <c r="AC41"/>
  <c r="AB41"/>
  <c r="AA41"/>
  <c r="Z41"/>
  <c r="Y41"/>
  <c r="X41"/>
  <c r="W41"/>
  <c r="T41"/>
  <c r="V41" s="1"/>
  <c r="T40"/>
  <c r="AC39"/>
  <c r="T39"/>
  <c r="AC38"/>
  <c r="AB38"/>
  <c r="AA38"/>
  <c r="Z38"/>
  <c r="Y38"/>
  <c r="X38"/>
  <c r="W38"/>
  <c r="V38"/>
  <c r="T38"/>
  <c r="AC40" s="1"/>
  <c r="T37"/>
  <c r="AC36"/>
  <c r="T36"/>
  <c r="AC35"/>
  <c r="AB35"/>
  <c r="AA35"/>
  <c r="Z35"/>
  <c r="Y35"/>
  <c r="X35"/>
  <c r="W35"/>
  <c r="T35"/>
  <c r="AC37" s="1"/>
  <c r="T34"/>
  <c r="AC33"/>
  <c r="T33"/>
  <c r="AC32"/>
  <c r="AB32"/>
  <c r="AA32"/>
  <c r="Z32"/>
  <c r="Y32"/>
  <c r="X32"/>
  <c r="W32"/>
  <c r="T32"/>
  <c r="AC34" s="1"/>
  <c r="T31"/>
  <c r="AC30"/>
  <c r="T30"/>
  <c r="AC29"/>
  <c r="AB29"/>
  <c r="AA29"/>
  <c r="Z29"/>
  <c r="Y29"/>
  <c r="X29"/>
  <c r="W29"/>
  <c r="T29"/>
  <c r="V29" s="1"/>
  <c r="T28"/>
  <c r="AC27"/>
  <c r="T27"/>
  <c r="V26" s="1"/>
  <c r="AC26"/>
  <c r="AB26"/>
  <c r="AA26"/>
  <c r="Z26"/>
  <c r="Y26"/>
  <c r="X26"/>
  <c r="W26"/>
  <c r="T26"/>
  <c r="AC28" s="1"/>
  <c r="T25"/>
  <c r="AC24"/>
  <c r="T24"/>
  <c r="AC23"/>
  <c r="AB23"/>
  <c r="AA23"/>
  <c r="Z23"/>
  <c r="Y23"/>
  <c r="X23"/>
  <c r="W23"/>
  <c r="T23"/>
  <c r="AC25" s="1"/>
  <c r="T22"/>
  <c r="AC21"/>
  <c r="T21"/>
  <c r="AC20"/>
  <c r="AB20"/>
  <c r="AA20"/>
  <c r="Z20"/>
  <c r="Y20"/>
  <c r="X20"/>
  <c r="W20"/>
  <c r="T20"/>
  <c r="AC22" s="1"/>
  <c r="T19"/>
  <c r="AC18"/>
  <c r="T18"/>
  <c r="AC17"/>
  <c r="AB17"/>
  <c r="AA17"/>
  <c r="Z17"/>
  <c r="Y17"/>
  <c r="X17"/>
  <c r="W17"/>
  <c r="T17"/>
  <c r="V17" s="1"/>
  <c r="T16"/>
  <c r="AC15"/>
  <c r="T15"/>
  <c r="V14" s="1"/>
  <c r="AC14"/>
  <c r="AB14"/>
  <c r="AA14"/>
  <c r="Z14"/>
  <c r="Y14"/>
  <c r="X14"/>
  <c r="W14"/>
  <c r="T14"/>
  <c r="AC16" s="1"/>
  <c r="T13"/>
  <c r="AC12"/>
  <c r="T12"/>
  <c r="AC11"/>
  <c r="AB11"/>
  <c r="AA11"/>
  <c r="Z11"/>
  <c r="Y11"/>
  <c r="X11"/>
  <c r="W11"/>
  <c r="T11"/>
  <c r="AC13" s="1"/>
  <c r="T10"/>
  <c r="AC9"/>
  <c r="T9"/>
  <c r="AC8"/>
  <c r="AB8"/>
  <c r="AA8"/>
  <c r="Z8"/>
  <c r="Y8"/>
  <c r="X8"/>
  <c r="W8"/>
  <c r="T8"/>
  <c r="AC10" s="1"/>
  <c r="AA5" i="1"/>
  <c r="V5"/>
  <c r="O5"/>
  <c r="B5"/>
  <c r="AA4"/>
  <c r="B3"/>
  <c r="AA5" i="4"/>
  <c r="V5"/>
  <c r="O5"/>
  <c r="B5"/>
  <c r="AA4"/>
  <c r="B3"/>
  <c r="AA5" i="5"/>
  <c r="V5"/>
  <c r="O5"/>
  <c r="B5"/>
  <c r="AA4"/>
  <c r="B3"/>
  <c r="AA5" i="6"/>
  <c r="V5"/>
  <c r="O5"/>
  <c r="B5"/>
  <c r="AA4"/>
  <c r="B3"/>
  <c r="AC133" l="1"/>
  <c r="AC58"/>
  <c r="AC70"/>
  <c r="AC94"/>
  <c r="AC118"/>
  <c r="AC130"/>
  <c r="AC82"/>
  <c r="AC106"/>
  <c r="AC34"/>
  <c r="V38"/>
  <c r="V50"/>
  <c r="V35"/>
  <c r="V47"/>
  <c r="AC46"/>
  <c r="AC19"/>
  <c r="AC16" i="1"/>
  <c r="AC28"/>
  <c r="V8"/>
  <c r="V20"/>
  <c r="V17"/>
  <c r="V11" i="4"/>
  <c r="AC16"/>
  <c r="V23"/>
  <c r="V8"/>
  <c r="V20"/>
  <c r="AC31" i="5"/>
  <c r="AC43"/>
  <c r="AC55"/>
  <c r="AC67"/>
  <c r="AC79"/>
  <c r="V11"/>
  <c r="V23"/>
  <c r="V35"/>
  <c r="V47"/>
  <c r="V59"/>
  <c r="V71"/>
  <c r="V8"/>
  <c r="V20"/>
  <c r="V32"/>
  <c r="V44"/>
  <c r="V56"/>
  <c r="V68"/>
  <c r="AC19"/>
</calcChain>
</file>

<file path=xl/sharedStrings.xml><?xml version="1.0" encoding="utf-8"?>
<sst xmlns="http://schemas.openxmlformats.org/spreadsheetml/2006/main" count="760" uniqueCount="241">
  <si>
    <t>FIATPRO</t>
  </si>
  <si>
    <t>MM ČR v trialu jednotlivců - 2019</t>
  </si>
  <si>
    <t>A</t>
  </si>
  <si>
    <t>Celkem</t>
  </si>
  <si>
    <t>Počty bodů</t>
  </si>
  <si>
    <t>Body</t>
  </si>
  <si>
    <t>R</t>
  </si>
  <si>
    <t>Celkově</t>
  </si>
  <si>
    <t>5*</t>
  </si>
  <si>
    <t>KoNeC</t>
  </si>
  <si>
    <t>M.Přebor ČR v trialu jednotlivců - 2019</t>
  </si>
  <si>
    <t>H</t>
  </si>
  <si>
    <t>Ž</t>
  </si>
  <si>
    <t>K</t>
  </si>
  <si>
    <t>Panenka</t>
  </si>
  <si>
    <t>Jan</t>
  </si>
  <si>
    <t xml:space="preserve"> 1.</t>
  </si>
  <si>
    <t>TCH-AČR</t>
  </si>
  <si>
    <t>Gas Gas 80</t>
  </si>
  <si>
    <t>Celkový čas</t>
  </si>
  <si>
    <t>Team</t>
  </si>
  <si>
    <t>Motymo</t>
  </si>
  <si>
    <t>Průměr bodů</t>
  </si>
  <si>
    <t>Matějka</t>
  </si>
  <si>
    <t>Tomáš</t>
  </si>
  <si>
    <t xml:space="preserve"> 2.</t>
  </si>
  <si>
    <t>Gas Gas 125</t>
  </si>
  <si>
    <t>Název</t>
  </si>
  <si>
    <t>Prokop</t>
  </si>
  <si>
    <t>Šimon</t>
  </si>
  <si>
    <t xml:space="preserve"> 3.</t>
  </si>
  <si>
    <t>TRS 125</t>
  </si>
  <si>
    <t>Wiegand</t>
  </si>
  <si>
    <t>Erich</t>
  </si>
  <si>
    <t xml:space="preserve"> 4.</t>
  </si>
  <si>
    <t>D-DMSB</t>
  </si>
  <si>
    <t>Montesa</t>
  </si>
  <si>
    <t>Majer</t>
  </si>
  <si>
    <t>Martin</t>
  </si>
  <si>
    <t xml:space="preserve"> 5.</t>
  </si>
  <si>
    <t>Beta</t>
  </si>
  <si>
    <t>EXTREMO</t>
  </si>
  <si>
    <t>Paschen</t>
  </si>
  <si>
    <t>Volker</t>
  </si>
  <si>
    <t xml:space="preserve"> 6.</t>
  </si>
  <si>
    <t>Honda</t>
  </si>
  <si>
    <t>Grosser</t>
  </si>
  <si>
    <t>Oskar</t>
  </si>
  <si>
    <t xml:space="preserve"> 7.</t>
  </si>
  <si>
    <t>Gas Gas</t>
  </si>
  <si>
    <t>MC Scheibenberg</t>
  </si>
  <si>
    <t>Bauer</t>
  </si>
  <si>
    <t>Wolfgang</t>
  </si>
  <si>
    <t xml:space="preserve"> 8.</t>
  </si>
  <si>
    <t>Getree-Beta</t>
  </si>
  <si>
    <t>Vyskočil</t>
  </si>
  <si>
    <t>Stanislav</t>
  </si>
  <si>
    <t xml:space="preserve"> 9.</t>
  </si>
  <si>
    <t>Jirsa</t>
  </si>
  <si>
    <t>Pavel</t>
  </si>
  <si>
    <t xml:space="preserve"> 10.</t>
  </si>
  <si>
    <t>Gladewitz</t>
  </si>
  <si>
    <t>Mirko</t>
  </si>
  <si>
    <t xml:space="preserve"> 11.</t>
  </si>
  <si>
    <t>Heřman</t>
  </si>
  <si>
    <t>Václav</t>
  </si>
  <si>
    <t xml:space="preserve"> 12.</t>
  </si>
  <si>
    <t>TRS</t>
  </si>
  <si>
    <t>Apltauer</t>
  </si>
  <si>
    <t xml:space="preserve"> 13.</t>
  </si>
  <si>
    <t>Michal</t>
  </si>
  <si>
    <t xml:space="preserve"> 14.</t>
  </si>
  <si>
    <t>Cihlář</t>
  </si>
  <si>
    <t xml:space="preserve"> 15.</t>
  </si>
  <si>
    <t>Vetter</t>
  </si>
  <si>
    <t>Mario</t>
  </si>
  <si>
    <t xml:space="preserve"> 16.</t>
  </si>
  <si>
    <t>Ersepke</t>
  </si>
  <si>
    <t xml:space="preserve"> 17.</t>
  </si>
  <si>
    <t>Ošlejšek</t>
  </si>
  <si>
    <t>Peter</t>
  </si>
  <si>
    <t xml:space="preserve"> 18.</t>
  </si>
  <si>
    <t>SR-SMF</t>
  </si>
  <si>
    <t>Trial hobby klub</t>
  </si>
  <si>
    <t>Anika</t>
  </si>
  <si>
    <t xml:space="preserve"> 19.</t>
  </si>
  <si>
    <t>Třešl</t>
  </si>
  <si>
    <t>Petr</t>
  </si>
  <si>
    <t xml:space="preserve"> 20.</t>
  </si>
  <si>
    <t>Kůta</t>
  </si>
  <si>
    <t>Richard</t>
  </si>
  <si>
    <t xml:space="preserve"> 21.</t>
  </si>
  <si>
    <t>Beta 80</t>
  </si>
  <si>
    <t>Trial Březová</t>
  </si>
  <si>
    <t>Říha</t>
  </si>
  <si>
    <t>Jaroslav</t>
  </si>
  <si>
    <t xml:space="preserve"> 22.</t>
  </si>
  <si>
    <t>Vrba</t>
  </si>
  <si>
    <t>Luboš</t>
  </si>
  <si>
    <t xml:space="preserve"> 23.</t>
  </si>
  <si>
    <t>OSSA</t>
  </si>
  <si>
    <t>Pilát</t>
  </si>
  <si>
    <t>Karel</t>
  </si>
  <si>
    <t xml:space="preserve"> 24.</t>
  </si>
  <si>
    <t>Albín ml.</t>
  </si>
  <si>
    <t>Hovjacký</t>
  </si>
  <si>
    <t>Eduard ml.</t>
  </si>
  <si>
    <t>Biel</t>
  </si>
  <si>
    <t>Trial klub Bochov</t>
  </si>
  <si>
    <t>Mikunda</t>
  </si>
  <si>
    <t>Tadeaš</t>
  </si>
  <si>
    <t>Hůlka</t>
  </si>
  <si>
    <t>Gas Gas 50</t>
  </si>
  <si>
    <t>Grešák</t>
  </si>
  <si>
    <t>Adam</t>
  </si>
  <si>
    <t>Motosport Chýnov</t>
  </si>
  <si>
    <t>Odlas</t>
  </si>
  <si>
    <t>Sanuel</t>
  </si>
  <si>
    <t>Breitfeld</t>
  </si>
  <si>
    <t>Gunter</t>
  </si>
  <si>
    <t>Fantic</t>
  </si>
  <si>
    <t>MSC Thalheim</t>
  </si>
  <si>
    <t>Albín</t>
  </si>
  <si>
    <t>TCH - CMF</t>
  </si>
  <si>
    <t>SWM</t>
  </si>
  <si>
    <t>Kuchař</t>
  </si>
  <si>
    <t>CYKLO-TRIAL STŘ.Č.</t>
  </si>
  <si>
    <t>TCH-SMF</t>
  </si>
  <si>
    <t>Yamaha</t>
  </si>
  <si>
    <t>Drábek</t>
  </si>
  <si>
    <t>Eduard</t>
  </si>
  <si>
    <t>TCH.AČR</t>
  </si>
  <si>
    <t>Dvořák</t>
  </si>
  <si>
    <t>Vladislav</t>
  </si>
  <si>
    <t>Havelka</t>
  </si>
  <si>
    <t>Vladimír</t>
  </si>
  <si>
    <t>Křoustek</t>
  </si>
  <si>
    <t>TRS Ferodo</t>
  </si>
  <si>
    <t>Matějíček</t>
  </si>
  <si>
    <t>ZM CARBOR PARTS</t>
  </si>
  <si>
    <t>Wünsch</t>
  </si>
  <si>
    <t>Marek</t>
  </si>
  <si>
    <t>Trial Psáry</t>
  </si>
  <si>
    <t xml:space="preserve">Šulc </t>
  </si>
  <si>
    <t>Dalibor ml.</t>
  </si>
  <si>
    <t>ZIZMANN RACING</t>
  </si>
  <si>
    <t>Mrázek</t>
  </si>
  <si>
    <t>Matěj</t>
  </si>
  <si>
    <t>Dominik</t>
  </si>
  <si>
    <t>Schmelzer</t>
  </si>
  <si>
    <t>Paul</t>
  </si>
  <si>
    <t>Kohout</t>
  </si>
  <si>
    <t>Klouček</t>
  </si>
  <si>
    <t>Filip</t>
  </si>
  <si>
    <t>Baloušek</t>
  </si>
  <si>
    <t>Šmídl</t>
  </si>
  <si>
    <t>Jiří</t>
  </si>
  <si>
    <t>BGA motors</t>
  </si>
  <si>
    <t>Valenta</t>
  </si>
  <si>
    <t>Beta 125</t>
  </si>
  <si>
    <t>Hůla</t>
  </si>
  <si>
    <t>Haase</t>
  </si>
  <si>
    <t>Daniel</t>
  </si>
  <si>
    <t>Sherco</t>
  </si>
  <si>
    <t>Husinecký</t>
  </si>
  <si>
    <t>Ivo</t>
  </si>
  <si>
    <t>Max</t>
  </si>
  <si>
    <t>Roštejnský</t>
  </si>
  <si>
    <t>Trial Bochov-SDH</t>
  </si>
  <si>
    <t>Maček</t>
  </si>
  <si>
    <t>Vertigo</t>
  </si>
  <si>
    <t>MaM Reality</t>
  </si>
  <si>
    <t>Budínová</t>
  </si>
  <si>
    <t>Petra</t>
  </si>
  <si>
    <t>Bartoš</t>
  </si>
  <si>
    <t>Trial Force Tábor</t>
  </si>
  <si>
    <t>Vandas</t>
  </si>
  <si>
    <t>Trial Tábor</t>
  </si>
  <si>
    <t>Koštial</t>
  </si>
  <si>
    <t>Jana</t>
  </si>
  <si>
    <t>Pechočiak</t>
  </si>
  <si>
    <t>Stehno</t>
  </si>
  <si>
    <t>Radek st.</t>
  </si>
  <si>
    <t>Trial Úvaly</t>
  </si>
  <si>
    <t>Bigas</t>
  </si>
  <si>
    <t>Josef</t>
  </si>
  <si>
    <t>Klaus</t>
  </si>
  <si>
    <t>Jindřich</t>
  </si>
  <si>
    <t>Šebek</t>
  </si>
  <si>
    <t>Roman</t>
  </si>
  <si>
    <t>Gažo</t>
  </si>
  <si>
    <t>SK-SMF</t>
  </si>
  <si>
    <t>Iliev</t>
  </si>
  <si>
    <t>Pešata</t>
  </si>
  <si>
    <t>Nedvěd</t>
  </si>
  <si>
    <t>Šverma</t>
  </si>
  <si>
    <t>Trial Beroun</t>
  </si>
  <si>
    <t>Konrad</t>
  </si>
  <si>
    <t>Hudák</t>
  </si>
  <si>
    <t>Ján</t>
  </si>
  <si>
    <t>Trial klub Kamikadze</t>
  </si>
  <si>
    <t>Pecháčková</t>
  </si>
  <si>
    <t>Denisa</t>
  </si>
  <si>
    <t>Kollár</t>
  </si>
  <si>
    <t>MK TRIAL Sport</t>
  </si>
  <si>
    <t>Průša</t>
  </si>
  <si>
    <t>Vertigomotor.cz</t>
  </si>
  <si>
    <t>Hering</t>
  </si>
  <si>
    <t>René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</si>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</sst>
</file>

<file path=xl/styles.xml><?xml version="1.0" encoding="utf-8"?>
<styleSheet xmlns="http://schemas.openxmlformats.org/spreadsheetml/2006/main">
  <numFmts count="1">
    <numFmt numFmtId="164" formatCode="dd\/mm\/yy"/>
  </numFmts>
  <fonts count="18">
    <font>
      <sz val="11"/>
      <color theme="1"/>
      <name val="Calibri"/>
      <family val="2"/>
      <charset val="238"/>
      <scheme val="minor"/>
    </font>
    <font>
      <sz val="42"/>
      <name val="ZurichCalligraphic"/>
      <charset val="238"/>
    </font>
    <font>
      <sz val="10"/>
      <name val="Arial CE"/>
      <family val="2"/>
      <charset val="238"/>
    </font>
    <font>
      <sz val="40"/>
      <name val="ZurichCalligraphic"/>
      <charset val="238"/>
    </font>
    <font>
      <b/>
      <sz val="36"/>
      <color indexed="9"/>
      <name val="Times New Roman CE"/>
      <family val="1"/>
      <charset val="238"/>
    </font>
    <font>
      <b/>
      <sz val="24"/>
      <color indexed="9"/>
      <name val="Times New Roman CE"/>
      <family val="1"/>
      <charset val="238"/>
    </font>
    <font>
      <sz val="28"/>
      <name val="TimpaniHeavy"/>
      <charset val="238"/>
    </font>
    <font>
      <sz val="24"/>
      <name val="TimpaniHeavy"/>
      <charset val="238"/>
    </font>
    <font>
      <sz val="10"/>
      <name val="TimpaniHeavy"/>
      <charset val="238"/>
    </font>
    <font>
      <sz val="10"/>
      <color indexed="9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sz val="1"/>
      <color indexed="9"/>
      <name val="Arial CE"/>
      <family val="2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sz val="8"/>
      <color indexed="9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65"/>
        <bgColor indexed="64"/>
      </patternFill>
    </fill>
  </fills>
  <borders count="2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4" xfId="0" applyFont="1" applyBorder="1"/>
    <xf numFmtId="0" fontId="4" fillId="2" borderId="6" xfId="0" applyFont="1" applyFill="1" applyBorder="1" applyAlignment="1">
      <alignment horizontal="centerContinuous" vertical="center"/>
    </xf>
    <xf numFmtId="0" fontId="5" fillId="2" borderId="6" xfId="0" applyFont="1" applyFill="1" applyBorder="1" applyAlignment="1">
      <alignment horizontal="centerContinuous" vertical="center"/>
    </xf>
    <xf numFmtId="0" fontId="2" fillId="0" borderId="7" xfId="0" applyFont="1" applyBorder="1"/>
    <xf numFmtId="0" fontId="6" fillId="0" borderId="8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8" fillId="0" borderId="8" xfId="0" applyFont="1" applyBorder="1" applyAlignment="1">
      <alignment horizontal="centerContinuous"/>
    </xf>
    <xf numFmtId="0" fontId="5" fillId="2" borderId="9" xfId="0" applyFont="1" applyFill="1" applyBorder="1" applyAlignment="1">
      <alignment horizontal="center"/>
    </xf>
    <xf numFmtId="0" fontId="9" fillId="0" borderId="10" xfId="0" applyFont="1" applyBorder="1"/>
    <xf numFmtId="0" fontId="2" fillId="0" borderId="0" xfId="0" applyFont="1" applyBorder="1" applyAlignment="1">
      <alignment horizontal="centerContinuous"/>
    </xf>
    <xf numFmtId="0" fontId="10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1" fillId="0" borderId="5" xfId="0" applyFont="1" applyBorder="1"/>
    <xf numFmtId="0" fontId="12" fillId="0" borderId="5" xfId="0" applyFont="1" applyBorder="1"/>
    <xf numFmtId="0" fontId="12" fillId="0" borderId="5" xfId="0" applyFont="1" applyBorder="1" applyAlignment="1">
      <alignment horizontal="right"/>
    </xf>
    <xf numFmtId="0" fontId="11" fillId="0" borderId="5" xfId="0" applyFont="1" applyBorder="1" applyAlignment="1">
      <alignment horizontal="right"/>
    </xf>
    <xf numFmtId="0" fontId="2" fillId="0" borderId="5" xfId="0" applyFont="1" applyBorder="1"/>
    <xf numFmtId="164" fontId="11" fillId="0" borderId="5" xfId="0" applyNumberFormat="1" applyFont="1" applyBorder="1" applyAlignment="1">
      <alignment horizontal="center"/>
    </xf>
    <xf numFmtId="164" fontId="12" fillId="0" borderId="5" xfId="0" applyNumberFormat="1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3" fillId="0" borderId="10" xfId="0" applyFont="1" applyBorder="1"/>
    <xf numFmtId="0" fontId="12" fillId="0" borderId="0" xfId="0" applyFont="1" applyBorder="1"/>
    <xf numFmtId="0" fontId="12" fillId="0" borderId="0" xfId="0" applyFont="1" applyBorder="1" applyAlignment="1">
      <alignment horizontal="right"/>
    </xf>
    <xf numFmtId="0" fontId="12" fillId="0" borderId="12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164" fontId="12" fillId="0" borderId="12" xfId="0" applyNumberFormat="1" applyFont="1" applyBorder="1" applyAlignment="1">
      <alignment horizontal="center"/>
    </xf>
    <xf numFmtId="0" fontId="12" fillId="0" borderId="12" xfId="0" applyNumberFormat="1" applyFont="1" applyBorder="1" applyAlignment="1">
      <alignment horizontal="centerContinuous"/>
    </xf>
    <xf numFmtId="0" fontId="12" fillId="0" borderId="0" xfId="0" applyNumberFormat="1" applyFont="1" applyBorder="1" applyAlignment="1">
      <alignment horizontal="centerContinuous"/>
    </xf>
    <xf numFmtId="0" fontId="13" fillId="0" borderId="0" xfId="0" applyNumberFormat="1" applyFont="1" applyBorder="1" applyAlignment="1">
      <alignment horizontal="centerContinuous"/>
    </xf>
    <xf numFmtId="0" fontId="13" fillId="0" borderId="6" xfId="0" applyNumberFormat="1" applyFont="1" applyBorder="1" applyAlignment="1">
      <alignment horizontal="centerContinuous"/>
    </xf>
    <xf numFmtId="0" fontId="13" fillId="0" borderId="4" xfId="0" applyFont="1" applyBorder="1"/>
    <xf numFmtId="0" fontId="13" fillId="0" borderId="5" xfId="0" applyFont="1" applyBorder="1"/>
    <xf numFmtId="0" fontId="12" fillId="0" borderId="5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164" fontId="12" fillId="0" borderId="13" xfId="0" applyNumberFormat="1" applyFont="1" applyBorder="1" applyAlignment="1">
      <alignment horizontal="center"/>
    </xf>
    <xf numFmtId="0" fontId="13" fillId="0" borderId="13" xfId="0" applyNumberFormat="1" applyFont="1" applyBorder="1" applyAlignment="1">
      <alignment horizontal="center"/>
    </xf>
    <xf numFmtId="0" fontId="13" fillId="0" borderId="5" xfId="0" applyNumberFormat="1" applyFont="1" applyBorder="1" applyAlignment="1">
      <alignment horizontal="center"/>
    </xf>
    <xf numFmtId="0" fontId="13" fillId="0" borderId="14" xfId="0" applyNumberFormat="1" applyFont="1" applyBorder="1" applyAlignment="1">
      <alignment horizontal="center"/>
    </xf>
    <xf numFmtId="0" fontId="13" fillId="0" borderId="11" xfId="0" applyNumberFormat="1" applyFont="1" applyBorder="1" applyAlignment="1">
      <alignment horizontal="center"/>
    </xf>
    <xf numFmtId="0" fontId="14" fillId="0" borderId="2" xfId="0" applyFont="1" applyBorder="1"/>
    <xf numFmtId="0" fontId="13" fillId="0" borderId="2" xfId="0" applyFont="1" applyBorder="1"/>
    <xf numFmtId="0" fontId="13" fillId="0" borderId="2" xfId="0" applyNumberFormat="1" applyFont="1" applyBorder="1"/>
    <xf numFmtId="0" fontId="13" fillId="0" borderId="2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5" fillId="0" borderId="7" xfId="0" applyFont="1" applyBorder="1" applyAlignment="1">
      <alignment horizontal="right"/>
    </xf>
    <xf numFmtId="0" fontId="16" fillId="0" borderId="8" xfId="0" applyFont="1" applyBorder="1"/>
    <xf numFmtId="0" fontId="13" fillId="0" borderId="8" xfId="0" applyFont="1" applyBorder="1"/>
    <xf numFmtId="0" fontId="13" fillId="0" borderId="15" xfId="0" applyNumberFormat="1" applyFont="1" applyBorder="1" applyAlignment="1" applyProtection="1">
      <alignment horizontal="center"/>
      <protection locked="0"/>
    </xf>
    <xf numFmtId="0" fontId="12" fillId="0" borderId="15" xfId="0" applyNumberFormat="1" applyFont="1" applyBorder="1" applyAlignment="1" applyProtection="1">
      <alignment horizontal="center"/>
    </xf>
    <xf numFmtId="0" fontId="12" fillId="0" borderId="15" xfId="0" applyNumberFormat="1" applyFont="1" applyBorder="1" applyAlignment="1" applyProtection="1">
      <alignment horizontal="center"/>
      <protection locked="0"/>
    </xf>
    <xf numFmtId="0" fontId="12" fillId="0" borderId="16" xfId="0" applyNumberFormat="1" applyFont="1" applyBorder="1" applyAlignment="1">
      <alignment horizontal="center"/>
    </xf>
    <xf numFmtId="0" fontId="12" fillId="0" borderId="17" xfId="0" applyNumberFormat="1" applyFont="1" applyBorder="1" applyAlignment="1">
      <alignment horizontal="center"/>
    </xf>
    <xf numFmtId="0" fontId="12" fillId="0" borderId="18" xfId="0" applyNumberFormat="1" applyFont="1" applyBorder="1" applyAlignment="1">
      <alignment horizontal="center"/>
    </xf>
    <xf numFmtId="0" fontId="12" fillId="0" borderId="19" xfId="0" applyNumberFormat="1" applyFont="1" applyBorder="1" applyAlignment="1">
      <alignment horizontal="center"/>
    </xf>
    <xf numFmtId="49" fontId="11" fillId="0" borderId="10" xfId="0" applyNumberFormat="1" applyFont="1" applyBorder="1" applyAlignment="1">
      <alignment horizontal="left"/>
    </xf>
    <xf numFmtId="0" fontId="13" fillId="0" borderId="0" xfId="0" applyFont="1" applyBorder="1"/>
    <xf numFmtId="0" fontId="13" fillId="3" borderId="20" xfId="0" applyNumberFormat="1" applyFont="1" applyFill="1" applyBorder="1" applyAlignment="1" applyProtection="1">
      <alignment horizontal="center"/>
      <protection locked="0"/>
    </xf>
    <xf numFmtId="0" fontId="12" fillId="0" borderId="20" xfId="0" applyFont="1" applyBorder="1" applyAlignment="1" applyProtection="1">
      <alignment horizontal="center"/>
    </xf>
    <xf numFmtId="0" fontId="12" fillId="0" borderId="20" xfId="0" applyFont="1" applyBorder="1" applyAlignment="1" applyProtection="1">
      <alignment horizontal="center"/>
      <protection locked="0"/>
    </xf>
    <xf numFmtId="21" fontId="17" fillId="0" borderId="21" xfId="0" applyNumberFormat="1" applyFont="1" applyBorder="1" applyAlignment="1">
      <alignment horizontal="center"/>
    </xf>
    <xf numFmtId="0" fontId="16" fillId="0" borderId="22" xfId="0" applyNumberFormat="1" applyFont="1" applyBorder="1" applyAlignment="1"/>
    <xf numFmtId="0" fontId="12" fillId="0" borderId="8" xfId="0" applyNumberFormat="1" applyFont="1" applyBorder="1" applyAlignment="1">
      <alignment horizontal="center"/>
    </xf>
    <xf numFmtId="0" fontId="15" fillId="0" borderId="8" xfId="0" applyNumberFormat="1" applyFont="1" applyBorder="1" applyAlignment="1">
      <alignment horizontal="right"/>
    </xf>
    <xf numFmtId="49" fontId="15" fillId="0" borderId="8" xfId="0" applyNumberFormat="1" applyFont="1" applyBorder="1" applyAlignment="1">
      <alignment horizontal="right"/>
    </xf>
    <xf numFmtId="46" fontId="15" fillId="0" borderId="9" xfId="0" applyNumberFormat="1" applyFont="1" applyBorder="1" applyAlignment="1" applyProtection="1">
      <alignment horizontal="right"/>
    </xf>
    <xf numFmtId="0" fontId="13" fillId="0" borderId="23" xfId="0" applyNumberFormat="1" applyFont="1" applyBorder="1" applyAlignment="1" applyProtection="1">
      <alignment horizontal="center"/>
      <protection locked="0"/>
    </xf>
    <xf numFmtId="0" fontId="12" fillId="0" borderId="23" xfId="0" applyFont="1" applyBorder="1" applyAlignment="1" applyProtection="1">
      <alignment horizontal="center"/>
    </xf>
    <xf numFmtId="0" fontId="12" fillId="0" borderId="23" xfId="0" applyFont="1" applyBorder="1" applyAlignment="1" applyProtection="1">
      <alignment horizontal="center"/>
      <protection locked="0"/>
    </xf>
    <xf numFmtId="21" fontId="12" fillId="0" borderId="24" xfId="0" applyNumberFormat="1" applyFont="1" applyBorder="1" applyAlignment="1" applyProtection="1">
      <alignment horizontal="center"/>
      <protection locked="0"/>
    </xf>
    <xf numFmtId="0" fontId="16" fillId="0" borderId="25" xfId="0" applyNumberFormat="1" applyFont="1" applyBorder="1" applyAlignment="1"/>
    <xf numFmtId="0" fontId="12" fillId="0" borderId="26" xfId="0" applyNumberFormat="1" applyFont="1" applyBorder="1" applyAlignment="1">
      <alignment horizontal="center"/>
    </xf>
    <xf numFmtId="0" fontId="15" fillId="0" borderId="26" xfId="0" applyNumberFormat="1" applyFont="1" applyBorder="1"/>
    <xf numFmtId="0" fontId="15" fillId="0" borderId="26" xfId="0" applyNumberFormat="1" applyFont="1" applyBorder="1" applyAlignment="1">
      <alignment horizontal="center"/>
    </xf>
    <xf numFmtId="0" fontId="15" fillId="0" borderId="26" xfId="0" applyNumberFormat="1" applyFont="1" applyBorder="1" applyAlignment="1">
      <alignment horizontal="right"/>
    </xf>
    <xf numFmtId="0" fontId="15" fillId="0" borderId="27" xfId="0" applyNumberFormat="1" applyFont="1" applyBorder="1" applyAlignment="1">
      <alignment horizontal="right"/>
    </xf>
    <xf numFmtId="0" fontId="13" fillId="0" borderId="0" xfId="0" applyFont="1"/>
    <xf numFmtId="0" fontId="13" fillId="0" borderId="0" xfId="0" applyNumberFormat="1" applyFont="1"/>
    <xf numFmtId="0" fontId="13" fillId="0" borderId="0" xfId="0" applyNumberFormat="1" applyFont="1" applyAlignment="1">
      <alignment horizontal="center"/>
    </xf>
    <xf numFmtId="0" fontId="12" fillId="0" borderId="24" xfId="0" applyNumberFormat="1" applyFont="1" applyBorder="1" applyAlignment="1" applyProtection="1">
      <alignment horizontal="center"/>
      <protection locked="0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214059</xdr:colOff>
      <xdr:row>0</xdr:row>
      <xdr:rowOff>95250</xdr:rowOff>
    </xdr:from>
    <xdr:to>
      <xdr:col>1</xdr:col>
      <xdr:colOff>480759</xdr:colOff>
      <xdr:row>0</xdr:row>
      <xdr:rowOff>495300</xdr:rowOff>
    </xdr:to>
    <xdr:pic>
      <xdr:nvPicPr>
        <xdr:cNvPr id="2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14059" y="95250"/>
          <a:ext cx="6286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66675</xdr:rowOff>
    </xdr:from>
    <xdr:to>
      <xdr:col>1</xdr:col>
      <xdr:colOff>571500</xdr:colOff>
      <xdr:row>1</xdr:row>
      <xdr:rowOff>38100</xdr:rowOff>
    </xdr:to>
    <xdr:pic>
      <xdr:nvPicPr>
        <xdr:cNvPr id="3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04800" y="66675"/>
          <a:ext cx="6000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214059</xdr:colOff>
      <xdr:row>0</xdr:row>
      <xdr:rowOff>95250</xdr:rowOff>
    </xdr:from>
    <xdr:to>
      <xdr:col>1</xdr:col>
      <xdr:colOff>480759</xdr:colOff>
      <xdr:row>1</xdr:row>
      <xdr:rowOff>47625</xdr:rowOff>
    </xdr:to>
    <xdr:pic>
      <xdr:nvPicPr>
        <xdr:cNvPr id="2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14059" y="95250"/>
          <a:ext cx="6286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214059</xdr:colOff>
      <xdr:row>0</xdr:row>
      <xdr:rowOff>95249</xdr:rowOff>
    </xdr:from>
    <xdr:to>
      <xdr:col>1</xdr:col>
      <xdr:colOff>480759</xdr:colOff>
      <xdr:row>1</xdr:row>
      <xdr:rowOff>38099</xdr:rowOff>
    </xdr:to>
    <xdr:pic>
      <xdr:nvPicPr>
        <xdr:cNvPr id="2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14059" y="95249"/>
          <a:ext cx="6286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ramol&#237;n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opis"/>
      <sheetName val="Zaklad"/>
      <sheetName val="Prace"/>
      <sheetName val="Prace2"/>
      <sheetName val="Jezdci"/>
      <sheetName val="Seznam"/>
      <sheetName val="Start1"/>
      <sheetName val="Vysledek1"/>
      <sheetName val="VysledekA1"/>
      <sheetName val="VysledekB1"/>
      <sheetName val="VysledekC1"/>
      <sheetName val="VysledekH1"/>
      <sheetName val="VysledekZ1"/>
      <sheetName val="VysledekK1"/>
      <sheetName val="JednVyslA1"/>
      <sheetName val="JednVyslB1"/>
      <sheetName val="JednVyslC1"/>
      <sheetName val="JednVyslH1"/>
      <sheetName val="JednVyslZ1"/>
      <sheetName val="JednVyslK1"/>
      <sheetName val="Vysledek2"/>
      <sheetName val="VysledekA2"/>
      <sheetName val="VysledekC2"/>
      <sheetName val="VysledekV2"/>
      <sheetName val="VysledekH2"/>
      <sheetName val="VysledekZ2"/>
      <sheetName val="JednVyslA2"/>
      <sheetName val="JednVyslC2"/>
      <sheetName val="JednVyslV2"/>
      <sheetName val="JednVyslH2"/>
      <sheetName val="JednVyslZ2"/>
      <sheetName val="CelkJednVyslA"/>
      <sheetName val="CelkJednVyslC"/>
      <sheetName val="CelkJednVyslV"/>
      <sheetName val="CelkJednVyslH"/>
      <sheetName val="CelkJednVyslZ"/>
      <sheetName val="BodyA"/>
      <sheetName val="BodyC"/>
      <sheetName val="BodyV"/>
      <sheetName val="BodyH"/>
      <sheetName val="BodyZ"/>
      <sheetName val="Vklad"/>
      <sheetName val="Modul1"/>
      <sheetName val="Modul2"/>
      <sheetName val="Modul3"/>
      <sheetName val="Modul4"/>
      <sheetName val="Modul5"/>
      <sheetName val="Modul6"/>
      <sheetName val="Smazat "/>
      <sheetName val="Dialog1"/>
      <sheetName val="Dialog2"/>
      <sheetName val="PodModul2"/>
      <sheetName val="PodModul3"/>
      <sheetName val="PodModul4"/>
      <sheetName val="PodModul5"/>
      <sheetName val="Jezdci Staré"/>
      <sheetName val="VysledekX1"/>
      <sheetName val="VysledekY1"/>
      <sheetName val="VysledekY2"/>
      <sheetName val="VysledekX2"/>
      <sheetName val="JednVyslX1"/>
      <sheetName val="JednVyslY1"/>
      <sheetName val="CelkJednVyslX"/>
      <sheetName val="CelkJednVyslY"/>
      <sheetName val="JednVyslX2"/>
      <sheetName val="JednVyslY2"/>
      <sheetName val="BodyX"/>
      <sheetName val="BodyY"/>
      <sheetName val="Makra-seznam"/>
      <sheetName val="Start2"/>
      <sheetName val="Prace2 ST"/>
    </sheetNames>
    <sheetDataSet>
      <sheetData sheetId="0" refreshError="1"/>
      <sheetData sheetId="1">
        <row r="4">
          <cell r="C4" t="str">
            <v>Kramolínské šlapačky</v>
          </cell>
        </row>
        <row r="6">
          <cell r="C6" t="str">
            <v>Trial Team Březová v AČR</v>
          </cell>
        </row>
        <row r="8">
          <cell r="C8" t="str">
            <v>Kramolín</v>
          </cell>
        </row>
        <row r="10">
          <cell r="C10">
            <v>43743</v>
          </cell>
        </row>
        <row r="13">
          <cell r="C13" t="str">
            <v>AČR 230/106</v>
          </cell>
        </row>
        <row r="14">
          <cell r="C14" t="str">
            <v>EMN 40/356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134"/>
  <sheetViews>
    <sheetView view="pageBreakPreview" topLeftCell="A10" zoomScale="60" zoomScaleNormal="90" workbookViewId="0">
      <selection activeCell="C49" sqref="C49"/>
    </sheetView>
  </sheetViews>
  <sheetFormatPr defaultRowHeight="15"/>
  <cols>
    <col min="1" max="1" width="5.42578125" customWidth="1"/>
    <col min="2" max="2" width="13.85546875" customWidth="1"/>
    <col min="5" max="19" width="4.5703125" customWidth="1"/>
    <col min="22" max="22" width="10.140625" customWidth="1"/>
    <col min="23" max="28" width="4.5703125" customWidth="1"/>
    <col min="29" max="29" width="6.42578125" bestFit="1" customWidth="1"/>
  </cols>
  <sheetData>
    <row r="1" spans="1:29" ht="53.25" thickTop="1">
      <c r="A1" s="47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9"/>
    </row>
    <row r="2" spans="1:29" ht="50.25" thickBot="1">
      <c r="A2" s="1"/>
      <c r="B2" s="50" t="s">
        <v>1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2" t="s">
        <v>2</v>
      </c>
      <c r="AC2" s="3"/>
    </row>
    <row r="3" spans="1:29" ht="34.5">
      <c r="A3" s="4"/>
      <c r="B3" s="5" t="str">
        <f>[1]Zaklad!C4</f>
        <v>Kramolínské šlapačky</v>
      </c>
      <c r="C3" s="6"/>
      <c r="D3" s="6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8">
        <v>11</v>
      </c>
    </row>
    <row r="4" spans="1:29" ht="15.75">
      <c r="A4" s="9">
        <v>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1" t="str">
        <f>[1]Zaklad!C14</f>
        <v>EMN 40/356</v>
      </c>
      <c r="AB4" s="12"/>
      <c r="AC4" s="13"/>
    </row>
    <row r="5" spans="1:29" ht="16.5" thickBot="1">
      <c r="A5" s="1"/>
      <c r="B5" s="14" t="str">
        <f>[1]Zaklad!C6</f>
        <v>Trial Team Březová v AČR</v>
      </c>
      <c r="C5" s="15"/>
      <c r="D5" s="15"/>
      <c r="E5" s="16"/>
      <c r="F5" s="16"/>
      <c r="G5" s="16"/>
      <c r="H5" s="16"/>
      <c r="I5" s="16"/>
      <c r="J5" s="16"/>
      <c r="K5" s="16"/>
      <c r="L5" s="16"/>
      <c r="M5" s="16"/>
      <c r="N5" s="16"/>
      <c r="O5" s="17" t="str">
        <f>[1]Zaklad!C8</f>
        <v>Kramolín</v>
      </c>
      <c r="P5" s="16"/>
      <c r="Q5" s="16"/>
      <c r="R5" s="16"/>
      <c r="S5" s="16"/>
      <c r="T5" s="18"/>
      <c r="U5" s="18"/>
      <c r="V5" s="19" t="str">
        <f>CONCATENATE(TEXT([1]Zaklad!C10,"dd/mm/rr"))</f>
        <v>05/10/19</v>
      </c>
      <c r="W5" s="20"/>
      <c r="X5" s="20"/>
      <c r="Y5" s="20"/>
      <c r="Z5" s="18"/>
      <c r="AA5" s="21" t="str">
        <f>[1]Zaklad!C13</f>
        <v>AČR 230/106</v>
      </c>
      <c r="AB5" s="22"/>
      <c r="AC5" s="23"/>
    </row>
    <row r="6" spans="1:29">
      <c r="A6" s="24"/>
      <c r="B6" s="25"/>
      <c r="C6" s="25"/>
      <c r="D6" s="25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7" t="s">
        <v>3</v>
      </c>
      <c r="U6" s="28"/>
      <c r="V6" s="29"/>
      <c r="W6" s="30" t="s">
        <v>4</v>
      </c>
      <c r="X6" s="31"/>
      <c r="Y6" s="31"/>
      <c r="Z6" s="32"/>
      <c r="AA6" s="32"/>
      <c r="AB6" s="32"/>
      <c r="AC6" s="33"/>
    </row>
    <row r="7" spans="1:29" ht="15.75" thickBot="1">
      <c r="A7" s="34"/>
      <c r="B7" s="35"/>
      <c r="C7" s="35"/>
      <c r="D7" s="35"/>
      <c r="E7" s="36">
        <v>1</v>
      </c>
      <c r="F7" s="36">
        <v>2</v>
      </c>
      <c r="G7" s="36">
        <v>3</v>
      </c>
      <c r="H7" s="36">
        <v>4</v>
      </c>
      <c r="I7" s="36">
        <v>5</v>
      </c>
      <c r="J7" s="36">
        <v>6</v>
      </c>
      <c r="K7" s="36">
        <v>7</v>
      </c>
      <c r="L7" s="36">
        <v>8</v>
      </c>
      <c r="M7" s="36">
        <v>9</v>
      </c>
      <c r="N7" s="36">
        <v>10</v>
      </c>
      <c r="O7" s="36">
        <v>11</v>
      </c>
      <c r="P7" s="36">
        <v>12</v>
      </c>
      <c r="Q7" s="36">
        <v>13</v>
      </c>
      <c r="R7" s="36">
        <v>14</v>
      </c>
      <c r="S7" s="36">
        <v>15</v>
      </c>
      <c r="T7" s="37" t="s">
        <v>5</v>
      </c>
      <c r="U7" s="37" t="s">
        <v>6</v>
      </c>
      <c r="V7" s="38" t="s">
        <v>7</v>
      </c>
      <c r="W7" s="39">
        <v>0</v>
      </c>
      <c r="X7" s="40">
        <v>1</v>
      </c>
      <c r="Y7" s="40">
        <v>2</v>
      </c>
      <c r="Z7" s="40">
        <v>3</v>
      </c>
      <c r="AA7" s="40">
        <v>5</v>
      </c>
      <c r="AB7" s="41" t="s">
        <v>8</v>
      </c>
      <c r="AC7" s="42">
        <v>20</v>
      </c>
    </row>
    <row r="8" spans="1:29" ht="15.75" thickBot="1">
      <c r="A8" s="54">
        <v>2</v>
      </c>
      <c r="B8" s="55" t="s">
        <v>136</v>
      </c>
      <c r="C8" s="56" t="s">
        <v>38</v>
      </c>
      <c r="D8" s="56"/>
      <c r="E8" s="57">
        <v>1</v>
      </c>
      <c r="F8" s="57">
        <v>1</v>
      </c>
      <c r="G8" s="57">
        <v>5</v>
      </c>
      <c r="H8" s="57">
        <v>1</v>
      </c>
      <c r="I8" s="57">
        <v>0</v>
      </c>
      <c r="J8" s="57">
        <v>1</v>
      </c>
      <c r="K8" s="57">
        <v>1</v>
      </c>
      <c r="L8" s="57">
        <v>3</v>
      </c>
      <c r="M8" s="57">
        <v>1</v>
      </c>
      <c r="N8" s="57">
        <v>2</v>
      </c>
      <c r="O8" s="57"/>
      <c r="P8" s="57"/>
      <c r="Q8" s="57"/>
      <c r="R8" s="57"/>
      <c r="S8" s="57"/>
      <c r="T8" s="58">
        <f>IF(E8="","",SUM(E8:S8)+(COUNTIF(E8:S8,"5*")*5))</f>
        <v>16</v>
      </c>
      <c r="U8" s="59"/>
      <c r="V8" s="60">
        <f>SUM(T8:T10)+IF(ISNUMBER(U8),U8,0)+IF(ISNUMBER(U9),U9,0)+IF(ISNUMBER(U10),U10,0)</f>
        <v>44</v>
      </c>
      <c r="W8" s="61">
        <f>COUNTIF($E8:$S8,0)+COUNTIF($E9:$S9,0)+COUNTIF($E10:$S10,0)</f>
        <v>10</v>
      </c>
      <c r="X8" s="61">
        <f>COUNTIF($E8:$S8,1)+COUNTIF($E9:$S9,1)+COUNTIF($E10:$S10,1)</f>
        <v>9</v>
      </c>
      <c r="Y8" s="61">
        <f>COUNTIF($E8:$S8,2)+COUNTIF($E9:$S9,2)+COUNTIF($E10:$S10,2)</f>
        <v>4</v>
      </c>
      <c r="Z8" s="61">
        <f>COUNTIF($E8:$S8,3)+COUNTIF($E9:$S9,3)+COUNTIF($E10:$S10,3)</f>
        <v>4</v>
      </c>
      <c r="AA8" s="61">
        <f>COUNTIF($E8:$S8,5)+COUNTIF($E9:$S9,5)+COUNTIF($E10:$S10,5)</f>
        <v>3</v>
      </c>
      <c r="AB8" s="62">
        <f>COUNTIF($E8:$S8,"5*")+COUNTIF($E9:$S9,"5*")+COUNTIF($E10:$S10,"5*")</f>
        <v>0</v>
      </c>
      <c r="AC8" s="63">
        <f>COUNTIF($E8:$S8,20)+COUNTIF($E9:$S9,20)+COUNTIF($E10:$S10,20)</f>
        <v>0</v>
      </c>
    </row>
    <row r="9" spans="1:29" ht="16.5" thickBot="1">
      <c r="A9" s="64" t="s">
        <v>16</v>
      </c>
      <c r="B9" s="65" t="s">
        <v>17</v>
      </c>
      <c r="C9" s="65" t="s">
        <v>67</v>
      </c>
      <c r="D9" s="65"/>
      <c r="E9" s="66">
        <v>2</v>
      </c>
      <c r="F9" s="66">
        <v>5</v>
      </c>
      <c r="G9" s="66">
        <v>0</v>
      </c>
      <c r="H9" s="66">
        <v>1</v>
      </c>
      <c r="I9" s="66">
        <v>2</v>
      </c>
      <c r="J9" s="66">
        <v>0</v>
      </c>
      <c r="K9" s="66">
        <v>0</v>
      </c>
      <c r="L9" s="66">
        <v>3</v>
      </c>
      <c r="M9" s="66">
        <v>5</v>
      </c>
      <c r="N9" s="66">
        <v>3</v>
      </c>
      <c r="O9" s="66"/>
      <c r="P9" s="66"/>
      <c r="Q9" s="66"/>
      <c r="R9" s="66"/>
      <c r="S9" s="66"/>
      <c r="T9" s="67">
        <f>IF(E9="","",SUM(E9:S9)+(COUNTIF(E9:S9,"5*")*5))</f>
        <v>21</v>
      </c>
      <c r="U9" s="68"/>
      <c r="V9" s="69">
        <v>0.51249999999999984</v>
      </c>
      <c r="W9" s="70" t="s">
        <v>19</v>
      </c>
      <c r="X9" s="71"/>
      <c r="Y9" s="71"/>
      <c r="Z9" s="72"/>
      <c r="AA9" s="72"/>
      <c r="AB9" s="73"/>
      <c r="AC9" s="74" t="str">
        <f>TEXT( (V10-V9+0.00000000000001),"[hh].mm.ss")</f>
        <v>05.04.11</v>
      </c>
    </row>
    <row r="10" spans="1:29" ht="15.75" thickBot="1">
      <c r="A10" s="34" t="s">
        <v>20</v>
      </c>
      <c r="B10" s="35" t="s">
        <v>137</v>
      </c>
      <c r="C10" s="15"/>
      <c r="D10" s="16"/>
      <c r="E10" s="75">
        <v>0</v>
      </c>
      <c r="F10" s="75">
        <v>0</v>
      </c>
      <c r="G10" s="75">
        <v>0</v>
      </c>
      <c r="H10" s="75">
        <v>3</v>
      </c>
      <c r="I10" s="75">
        <v>0</v>
      </c>
      <c r="J10" s="75">
        <v>0</v>
      </c>
      <c r="K10" s="75">
        <v>0</v>
      </c>
      <c r="L10" s="75">
        <v>1</v>
      </c>
      <c r="M10" s="75">
        <v>1</v>
      </c>
      <c r="N10" s="75">
        <v>2</v>
      </c>
      <c r="O10" s="75"/>
      <c r="P10" s="75"/>
      <c r="Q10" s="75"/>
      <c r="R10" s="75"/>
      <c r="S10" s="75"/>
      <c r="T10" s="76">
        <f>IF(E10="","",SUM(E10:S10)+(COUNTIF(E10:S10,"5*")*5))</f>
        <v>7</v>
      </c>
      <c r="U10" s="77"/>
      <c r="V10" s="78">
        <v>0.72373842592592597</v>
      </c>
      <c r="W10" s="79" t="s">
        <v>22</v>
      </c>
      <c r="X10" s="80"/>
      <c r="Y10" s="80"/>
      <c r="Z10" s="81"/>
      <c r="AA10" s="82"/>
      <c r="AB10" s="83"/>
      <c r="AC10" s="84" t="str">
        <f>TEXT(IF($E8="","",(IF($E9="",T8/(15-(COUNTIF($E8:$S8,""))),(IF($E10="",(T8+T9)/(30-(COUNTIF($E8:$S8,"")+COUNTIF($E9:$S9,""))), (T8+T9+T10)/(45-(COUNTIF($E8:$S8,"")+COUNTIF($E9:$S9,"")+COUNTIF($E10:$S10,"")))))))),"0,00")</f>
        <v>1,47</v>
      </c>
    </row>
    <row r="11" spans="1:29" ht="15.75" thickBot="1">
      <c r="A11" s="54">
        <v>1</v>
      </c>
      <c r="B11" s="55" t="s">
        <v>138</v>
      </c>
      <c r="C11" s="56" t="s">
        <v>38</v>
      </c>
      <c r="D11" s="56"/>
      <c r="E11" s="57">
        <v>0</v>
      </c>
      <c r="F11" s="57">
        <v>1</v>
      </c>
      <c r="G11" s="57">
        <v>1</v>
      </c>
      <c r="H11" s="57">
        <v>2</v>
      </c>
      <c r="I11" s="57">
        <v>0</v>
      </c>
      <c r="J11" s="57">
        <v>3</v>
      </c>
      <c r="K11" s="57">
        <v>1</v>
      </c>
      <c r="L11" s="57">
        <v>5</v>
      </c>
      <c r="M11" s="57">
        <v>2</v>
      </c>
      <c r="N11" s="57">
        <v>5</v>
      </c>
      <c r="O11" s="57"/>
      <c r="P11" s="57"/>
      <c r="Q11" s="57"/>
      <c r="R11" s="57"/>
      <c r="S11" s="57"/>
      <c r="T11" s="58">
        <f>IF(E11="","",SUM(E11:S11)+(COUNTIF(E11:S11,"5*")*5))</f>
        <v>20</v>
      </c>
      <c r="U11" s="59"/>
      <c r="V11" s="60">
        <f>SUM(T11:T13)+IF(ISNUMBER(U11),U11,0)+IF(ISNUMBER(U12),U12,0)+IF(ISNUMBER(U13),U13,0)</f>
        <v>47</v>
      </c>
      <c r="W11" s="61">
        <f>COUNTIF($E11:$S11,0)+COUNTIF($E12:$S12,0)+COUNTIF($E13:$S13,0)</f>
        <v>12</v>
      </c>
      <c r="X11" s="61">
        <f>COUNTIF($E11:$S11,1)+COUNTIF($E12:$S12,1)+COUNTIF($E13:$S13,1)</f>
        <v>5</v>
      </c>
      <c r="Y11" s="61">
        <f>COUNTIF($E11:$S11,2)+COUNTIF($E12:$S12,2)+COUNTIF($E13:$S13,2)</f>
        <v>5</v>
      </c>
      <c r="Z11" s="61">
        <f>COUNTIF($E11:$S11,3)+COUNTIF($E12:$S12,3)+COUNTIF($E13:$S13,3)</f>
        <v>4</v>
      </c>
      <c r="AA11" s="61">
        <f>COUNTIF($E11:$S11,5)+COUNTIF($E12:$S12,5)+COUNTIF($E13:$S13,5)</f>
        <v>4</v>
      </c>
      <c r="AB11" s="62">
        <f>COUNTIF($E11:$S11,"5*")+COUNTIF($E12:$S12,"5*")+COUNTIF($E13:$S13,"5*")</f>
        <v>0</v>
      </c>
      <c r="AC11" s="63">
        <f>COUNTIF($E11:$S11,20)+COUNTIF($E12:$S12,20)+COUNTIF($E13:$S13,20)</f>
        <v>0</v>
      </c>
    </row>
    <row r="12" spans="1:29" ht="16.5" thickBot="1">
      <c r="A12" s="64" t="s">
        <v>25</v>
      </c>
      <c r="B12" s="65" t="s">
        <v>17</v>
      </c>
      <c r="C12" s="65" t="s">
        <v>49</v>
      </c>
      <c r="D12" s="65"/>
      <c r="E12" s="66">
        <v>2</v>
      </c>
      <c r="F12" s="66">
        <v>3</v>
      </c>
      <c r="G12" s="66">
        <v>0</v>
      </c>
      <c r="H12" s="66">
        <v>3</v>
      </c>
      <c r="I12" s="66">
        <v>0</v>
      </c>
      <c r="J12" s="66">
        <v>1</v>
      </c>
      <c r="K12" s="66">
        <v>0</v>
      </c>
      <c r="L12" s="66">
        <v>2</v>
      </c>
      <c r="M12" s="66">
        <v>1</v>
      </c>
      <c r="N12" s="66">
        <v>5</v>
      </c>
      <c r="O12" s="66"/>
      <c r="P12" s="66"/>
      <c r="Q12" s="66"/>
      <c r="R12" s="66"/>
      <c r="S12" s="66"/>
      <c r="T12" s="67">
        <f>IF(E12="","",SUM(E12:S12)+(COUNTIF(E12:S12,"5*")*5))</f>
        <v>17</v>
      </c>
      <c r="U12" s="68"/>
      <c r="V12" s="69">
        <v>0.51319444444444429</v>
      </c>
      <c r="W12" s="70" t="s">
        <v>19</v>
      </c>
      <c r="X12" s="71"/>
      <c r="Y12" s="71"/>
      <c r="Z12" s="72"/>
      <c r="AA12" s="72"/>
      <c r="AB12" s="73"/>
      <c r="AC12" s="74" t="str">
        <f>TEXT( (V13-V12+0.00000000000001),"[hh].mm.ss")</f>
        <v>05.09.19</v>
      </c>
    </row>
    <row r="13" spans="1:29" ht="15.75" thickBot="1">
      <c r="A13" s="34" t="s">
        <v>20</v>
      </c>
      <c r="B13" s="35" t="s">
        <v>139</v>
      </c>
      <c r="C13" s="15"/>
      <c r="D13" s="16"/>
      <c r="E13" s="75">
        <v>0</v>
      </c>
      <c r="F13" s="75">
        <v>0</v>
      </c>
      <c r="G13" s="75">
        <v>0</v>
      </c>
      <c r="H13" s="75">
        <v>5</v>
      </c>
      <c r="I13" s="75">
        <v>0</v>
      </c>
      <c r="J13" s="75">
        <v>2</v>
      </c>
      <c r="K13" s="75">
        <v>0</v>
      </c>
      <c r="L13" s="75">
        <v>0</v>
      </c>
      <c r="M13" s="75">
        <v>0</v>
      </c>
      <c r="N13" s="75">
        <v>3</v>
      </c>
      <c r="O13" s="75"/>
      <c r="P13" s="75"/>
      <c r="Q13" s="75"/>
      <c r="R13" s="75"/>
      <c r="S13" s="75"/>
      <c r="T13" s="76">
        <f>IF(E13="","",SUM(E13:S13)+(COUNTIF(E13:S13,"5*")*5))</f>
        <v>10</v>
      </c>
      <c r="U13" s="77"/>
      <c r="V13" s="78">
        <v>0.72799768518518515</v>
      </c>
      <c r="W13" s="79" t="s">
        <v>22</v>
      </c>
      <c r="X13" s="80"/>
      <c r="Y13" s="80"/>
      <c r="Z13" s="81"/>
      <c r="AA13" s="82"/>
      <c r="AB13" s="83"/>
      <c r="AC13" s="84" t="str">
        <f>TEXT(IF($E11="","",(IF($E12="",T11/(15-(COUNTIF($E11:$S11,""))),(IF($E13="",(T11+T12)/(30-(COUNTIF($E11:$S11,"")+COUNTIF($E12:$S12,""))), (T11+T12+T13)/(45-(COUNTIF($E11:$S11,"")+COUNTIF($E12:$S12,"")+COUNTIF($E13:$S13,"")))))))),"0,00")</f>
        <v>1,57</v>
      </c>
    </row>
    <row r="14" spans="1:29" ht="15.75" thickBot="1">
      <c r="A14" s="54">
        <v>3</v>
      </c>
      <c r="B14" s="55" t="s">
        <v>140</v>
      </c>
      <c r="C14" s="56" t="s">
        <v>141</v>
      </c>
      <c r="D14" s="56"/>
      <c r="E14" s="57">
        <v>5</v>
      </c>
      <c r="F14" s="57">
        <v>5</v>
      </c>
      <c r="G14" s="57">
        <v>3</v>
      </c>
      <c r="H14" s="57">
        <v>5</v>
      </c>
      <c r="I14" s="57">
        <v>1</v>
      </c>
      <c r="J14" s="57">
        <v>3</v>
      </c>
      <c r="K14" s="57">
        <v>5</v>
      </c>
      <c r="L14" s="57">
        <v>3</v>
      </c>
      <c r="M14" s="57">
        <v>5</v>
      </c>
      <c r="N14" s="57">
        <v>5</v>
      </c>
      <c r="O14" s="57"/>
      <c r="P14" s="57"/>
      <c r="Q14" s="57"/>
      <c r="R14" s="57"/>
      <c r="S14" s="57"/>
      <c r="T14" s="58">
        <f>IF(E14="","",SUM(E14:S14)+(COUNTIF(E14:S14,"5*")*5))</f>
        <v>40</v>
      </c>
      <c r="U14" s="59"/>
      <c r="V14" s="60">
        <f>SUM(T14:T16)+IF(ISNUMBER(U14),U14,0)+IF(ISNUMBER(U15),U15,0)+IF(ISNUMBER(U16),U16,0)</f>
        <v>95</v>
      </c>
      <c r="W14" s="61">
        <f>COUNTIF($E14:$S14,0)+COUNTIF($E15:$S15,0)+COUNTIF($E16:$S16,0)</f>
        <v>5</v>
      </c>
      <c r="X14" s="61">
        <f>COUNTIF($E14:$S14,1)+COUNTIF($E15:$S15,1)+COUNTIF($E16:$S16,1)</f>
        <v>2</v>
      </c>
      <c r="Y14" s="61">
        <f>COUNTIF($E14:$S14,2)+COUNTIF($E15:$S15,2)+COUNTIF($E16:$S16,2)</f>
        <v>2</v>
      </c>
      <c r="Z14" s="61">
        <f>COUNTIF($E14:$S14,3)+COUNTIF($E15:$S15,3)+COUNTIF($E16:$S16,3)</f>
        <v>8</v>
      </c>
      <c r="AA14" s="61">
        <f>COUNTIF($E14:$S14,5)+COUNTIF($E15:$S15,5)+COUNTIF($E16:$S16,5)</f>
        <v>13</v>
      </c>
      <c r="AB14" s="62">
        <f>COUNTIF($E14:$S14,"5*")+COUNTIF($E15:$S15,"5*")+COUNTIF($E16:$S16,"5*")</f>
        <v>0</v>
      </c>
      <c r="AC14" s="63">
        <f>COUNTIF($E14:$S14,20)+COUNTIF($E15:$S15,20)+COUNTIF($E16:$S16,20)</f>
        <v>0</v>
      </c>
    </row>
    <row r="15" spans="1:29" ht="16.5" thickBot="1">
      <c r="A15" s="64" t="s">
        <v>30</v>
      </c>
      <c r="B15" s="65" t="s">
        <v>17</v>
      </c>
      <c r="C15" s="65" t="s">
        <v>49</v>
      </c>
      <c r="D15" s="65"/>
      <c r="E15" s="66">
        <v>3</v>
      </c>
      <c r="F15" s="66">
        <v>3</v>
      </c>
      <c r="G15" s="66">
        <v>0</v>
      </c>
      <c r="H15" s="66">
        <v>5</v>
      </c>
      <c r="I15" s="66">
        <v>5</v>
      </c>
      <c r="J15" s="66">
        <v>1</v>
      </c>
      <c r="K15" s="66">
        <v>0</v>
      </c>
      <c r="L15" s="66">
        <v>5</v>
      </c>
      <c r="M15" s="66">
        <v>3</v>
      </c>
      <c r="N15" s="66">
        <v>5</v>
      </c>
      <c r="O15" s="66"/>
      <c r="P15" s="66"/>
      <c r="Q15" s="66"/>
      <c r="R15" s="66"/>
      <c r="S15" s="66"/>
      <c r="T15" s="67">
        <f>IF(E15="","",SUM(E15:S15)+(COUNTIF(E15:S15,"5*")*5))</f>
        <v>30</v>
      </c>
      <c r="U15" s="68"/>
      <c r="V15" s="69">
        <v>0.5118055555555554</v>
      </c>
      <c r="W15" s="70" t="s">
        <v>19</v>
      </c>
      <c r="X15" s="71"/>
      <c r="Y15" s="71"/>
      <c r="Z15" s="72"/>
      <c r="AA15" s="72"/>
      <c r="AB15" s="73"/>
      <c r="AC15" s="74" t="str">
        <f>TEXT( (V16-V15+0.00000000000001),"[hh].mm.ss")</f>
        <v>05.09.18</v>
      </c>
    </row>
    <row r="16" spans="1:29" ht="15.75" thickBot="1">
      <c r="A16" s="34" t="s">
        <v>20</v>
      </c>
      <c r="B16" s="35" t="s">
        <v>142</v>
      </c>
      <c r="C16" s="15"/>
      <c r="D16" s="16"/>
      <c r="E16" s="75">
        <v>5</v>
      </c>
      <c r="F16" s="75">
        <v>2</v>
      </c>
      <c r="G16" s="75">
        <v>2</v>
      </c>
      <c r="H16" s="75">
        <v>5</v>
      </c>
      <c r="I16" s="75">
        <v>0</v>
      </c>
      <c r="J16" s="75">
        <v>0</v>
      </c>
      <c r="K16" s="75">
        <v>0</v>
      </c>
      <c r="L16" s="75">
        <v>3</v>
      </c>
      <c r="M16" s="75">
        <v>3</v>
      </c>
      <c r="N16" s="75">
        <v>5</v>
      </c>
      <c r="O16" s="75"/>
      <c r="P16" s="75"/>
      <c r="Q16" s="75"/>
      <c r="R16" s="75"/>
      <c r="S16" s="75"/>
      <c r="T16" s="76">
        <f>IF(E16="","",SUM(E16:S16)+(COUNTIF(E16:S16,"5*")*5))</f>
        <v>25</v>
      </c>
      <c r="U16" s="77"/>
      <c r="V16" s="78">
        <v>0.72659722222222223</v>
      </c>
      <c r="W16" s="79" t="s">
        <v>22</v>
      </c>
      <c r="X16" s="80"/>
      <c r="Y16" s="80"/>
      <c r="Z16" s="81"/>
      <c r="AA16" s="82"/>
      <c r="AB16" s="83"/>
      <c r="AC16" s="84" t="str">
        <f>TEXT(IF($E14="","",(IF($E15="",T14/(15-(COUNTIF($E14:$S14,""))),(IF($E16="",(T14+T15)/(30-(COUNTIF($E14:$S14,"")+COUNTIF($E15:$S15,""))), (T14+T15+T16)/(45-(COUNTIF($E14:$S14,"")+COUNTIF($E15:$S15,"")+COUNTIF($E16:$S16,"")))))))),"0,00")</f>
        <v>3,17</v>
      </c>
    </row>
    <row r="17" spans="1:29" ht="15.75" thickBot="1">
      <c r="A17" s="54">
        <v>26</v>
      </c>
      <c r="B17" s="55" t="s">
        <v>143</v>
      </c>
      <c r="C17" s="56" t="s">
        <v>144</v>
      </c>
      <c r="D17" s="56"/>
      <c r="E17" s="57">
        <v>0</v>
      </c>
      <c r="F17" s="57">
        <v>5</v>
      </c>
      <c r="G17" s="57">
        <v>5</v>
      </c>
      <c r="H17" s="57">
        <v>5</v>
      </c>
      <c r="I17" s="57">
        <v>5</v>
      </c>
      <c r="J17" s="57">
        <v>3</v>
      </c>
      <c r="K17" s="57">
        <v>5</v>
      </c>
      <c r="L17" s="57">
        <v>5</v>
      </c>
      <c r="M17" s="57">
        <v>5</v>
      </c>
      <c r="N17" s="57">
        <v>5</v>
      </c>
      <c r="O17" s="57"/>
      <c r="P17" s="57"/>
      <c r="Q17" s="57"/>
      <c r="R17" s="57"/>
      <c r="S17" s="57"/>
      <c r="T17" s="58">
        <f>IF(E17="","",SUM(E17:S17)+(COUNTIF(E17:S17,"5*")*5))</f>
        <v>43</v>
      </c>
      <c r="U17" s="59"/>
      <c r="V17" s="60">
        <f>SUM(T17:T19)+IF(ISNUMBER(U17),U17,0)+IF(ISNUMBER(U18),U18,0)+IF(ISNUMBER(U19),U19,0)</f>
        <v>108</v>
      </c>
      <c r="W17" s="61">
        <f>COUNTIF($E17:$S17,0)+COUNTIF($E18:$S18,0)+COUNTIF($E19:$S19,0)</f>
        <v>2</v>
      </c>
      <c r="X17" s="61">
        <f>COUNTIF($E17:$S17,1)+COUNTIF($E18:$S18,1)+COUNTIF($E19:$S19,1)</f>
        <v>3</v>
      </c>
      <c r="Y17" s="61">
        <f>COUNTIF($E17:$S17,2)+COUNTIF($E18:$S18,2)+COUNTIF($E19:$S19,2)</f>
        <v>2</v>
      </c>
      <c r="Z17" s="61">
        <f>COUNTIF($E17:$S17,3)+COUNTIF($E18:$S18,3)+COUNTIF($E19:$S19,3)</f>
        <v>7</v>
      </c>
      <c r="AA17" s="61">
        <f>COUNTIF($E17:$S17,5)+COUNTIF($E18:$S18,5)+COUNTIF($E19:$S19,5)</f>
        <v>16</v>
      </c>
      <c r="AB17" s="62">
        <f>COUNTIF($E17:$S17,"5*")+COUNTIF($E18:$S18,"5*")+COUNTIF($E19:$S19,"5*")</f>
        <v>0</v>
      </c>
      <c r="AC17" s="63">
        <f>COUNTIF($E17:$S17,20)+COUNTIF($E18:$S18,20)+COUNTIF($E19:$S19,20)</f>
        <v>0</v>
      </c>
    </row>
    <row r="18" spans="1:29" ht="16.5" thickBot="1">
      <c r="A18" s="64" t="s">
        <v>34</v>
      </c>
      <c r="B18" s="65" t="s">
        <v>17</v>
      </c>
      <c r="C18" s="65" t="s">
        <v>67</v>
      </c>
      <c r="D18" s="65"/>
      <c r="E18" s="66">
        <v>3</v>
      </c>
      <c r="F18" s="66">
        <v>5</v>
      </c>
      <c r="G18" s="66">
        <v>5</v>
      </c>
      <c r="H18" s="66">
        <v>3</v>
      </c>
      <c r="I18" s="66">
        <v>2</v>
      </c>
      <c r="J18" s="66">
        <v>1</v>
      </c>
      <c r="K18" s="66">
        <v>1</v>
      </c>
      <c r="L18" s="66">
        <v>3</v>
      </c>
      <c r="M18" s="66">
        <v>5</v>
      </c>
      <c r="N18" s="66">
        <v>1</v>
      </c>
      <c r="O18" s="66"/>
      <c r="P18" s="66"/>
      <c r="Q18" s="66"/>
      <c r="R18" s="66"/>
      <c r="S18" s="66"/>
      <c r="T18" s="67">
        <f>IF(E18="","",SUM(E18:S18)+(COUNTIF(E18:S18,"5*")*5))</f>
        <v>29</v>
      </c>
      <c r="U18" s="68"/>
      <c r="V18" s="69">
        <v>0.51111111111111096</v>
      </c>
      <c r="W18" s="70" t="s">
        <v>19</v>
      </c>
      <c r="X18" s="71"/>
      <c r="Y18" s="71"/>
      <c r="Z18" s="72"/>
      <c r="AA18" s="72"/>
      <c r="AB18" s="73"/>
      <c r="AC18" s="74" t="str">
        <f>TEXT( (V19-V18+0.00000000000001),"[hh].mm.ss")</f>
        <v>05.03.03</v>
      </c>
    </row>
    <row r="19" spans="1:29" ht="15.75" thickBot="1">
      <c r="A19" s="34" t="s">
        <v>20</v>
      </c>
      <c r="B19" s="35" t="s">
        <v>145</v>
      </c>
      <c r="C19" s="15"/>
      <c r="D19" s="16"/>
      <c r="E19" s="75">
        <v>5</v>
      </c>
      <c r="F19" s="75">
        <v>5</v>
      </c>
      <c r="G19" s="75">
        <v>3</v>
      </c>
      <c r="H19" s="75">
        <v>3</v>
      </c>
      <c r="I19" s="75">
        <v>5</v>
      </c>
      <c r="J19" s="75">
        <v>0</v>
      </c>
      <c r="K19" s="75">
        <v>3</v>
      </c>
      <c r="L19" s="75">
        <v>5</v>
      </c>
      <c r="M19" s="75">
        <v>5</v>
      </c>
      <c r="N19" s="75">
        <v>2</v>
      </c>
      <c r="O19" s="75"/>
      <c r="P19" s="75"/>
      <c r="Q19" s="75"/>
      <c r="R19" s="75"/>
      <c r="S19" s="75"/>
      <c r="T19" s="76">
        <f>IF(E19="","",SUM(E19:S19)+(COUNTIF(E19:S19,"5*")*5))</f>
        <v>36</v>
      </c>
      <c r="U19" s="77"/>
      <c r="V19" s="78">
        <v>0.7215625</v>
      </c>
      <c r="W19" s="79" t="s">
        <v>22</v>
      </c>
      <c r="X19" s="80"/>
      <c r="Y19" s="80"/>
      <c r="Z19" s="81"/>
      <c r="AA19" s="82"/>
      <c r="AB19" s="83"/>
      <c r="AC19" s="84" t="str">
        <f>TEXT(IF($E17="","",(IF($E18="",T17/(15-(COUNTIF($E17:$S17,""))),(IF($E19="",(T17+T18)/(30-(COUNTIF($E17:$S17,"")+COUNTIF($E18:$S18,""))), (T17+T18+T19)/(45-(COUNTIF($E17:$S17,"")+COUNTIF($E18:$S18,"")+COUNTIF($E19:$S19,"")))))))),"0,00")</f>
        <v>3,60</v>
      </c>
    </row>
    <row r="20" spans="1:29" ht="15.75" thickBot="1">
      <c r="A20" s="54">
        <v>21</v>
      </c>
      <c r="B20" s="55" t="s">
        <v>146</v>
      </c>
      <c r="C20" s="56" t="s">
        <v>147</v>
      </c>
      <c r="D20" s="56"/>
      <c r="E20" s="57">
        <v>0</v>
      </c>
      <c r="F20" s="57">
        <v>5</v>
      </c>
      <c r="G20" s="57">
        <v>5</v>
      </c>
      <c r="H20" s="57">
        <v>5</v>
      </c>
      <c r="I20" s="57">
        <v>3</v>
      </c>
      <c r="J20" s="57">
        <v>3</v>
      </c>
      <c r="K20" s="57">
        <v>3</v>
      </c>
      <c r="L20" s="57">
        <v>5</v>
      </c>
      <c r="M20" s="57">
        <v>3</v>
      </c>
      <c r="N20" s="57">
        <v>5</v>
      </c>
      <c r="O20" s="57"/>
      <c r="P20" s="57"/>
      <c r="Q20" s="57"/>
      <c r="R20" s="57"/>
      <c r="S20" s="57"/>
      <c r="T20" s="58">
        <f>IF(E20="","",SUM(E20:S20)+(COUNTIF(E20:S20,"5*")*5))</f>
        <v>37</v>
      </c>
      <c r="U20" s="59"/>
      <c r="V20" s="60">
        <f>SUM(T20:T22)+IF(ISNUMBER(U20),U20,0)+IF(ISNUMBER(U21),U21,0)+IF(ISNUMBER(U22),U22,0)</f>
        <v>122</v>
      </c>
      <c r="W20" s="61">
        <f>COUNTIF($E20:$S20,0)+COUNTIF($E21:$S21,0)+COUNTIF($E22:$S22,0)</f>
        <v>1</v>
      </c>
      <c r="X20" s="61">
        <f>COUNTIF($E20:$S20,1)+COUNTIF($E21:$S21,1)+COUNTIF($E22:$S22,1)</f>
        <v>1</v>
      </c>
      <c r="Y20" s="61">
        <f>COUNTIF($E20:$S20,2)+COUNTIF($E21:$S21,2)+COUNTIF($E22:$S22,2)</f>
        <v>1</v>
      </c>
      <c r="Z20" s="61">
        <f>COUNTIF($E20:$S20,3)+COUNTIF($E21:$S21,3)+COUNTIF($E22:$S22,3)</f>
        <v>8</v>
      </c>
      <c r="AA20" s="61">
        <f>COUNTIF($E20:$S20,5)+COUNTIF($E21:$S21,5)+COUNTIF($E22:$S22,5)</f>
        <v>19</v>
      </c>
      <c r="AB20" s="62">
        <f>COUNTIF($E20:$S20,"5*")+COUNTIF($E21:$S21,"5*")+COUNTIF($E22:$S22,"5*")</f>
        <v>0</v>
      </c>
      <c r="AC20" s="63">
        <f>COUNTIF($E20:$S20,20)+COUNTIF($E21:$S21,20)+COUNTIF($E22:$S22,20)</f>
        <v>0</v>
      </c>
    </row>
    <row r="21" spans="1:29" ht="16.5" thickBot="1">
      <c r="A21" s="64" t="s">
        <v>39</v>
      </c>
      <c r="B21" s="65" t="s">
        <v>17</v>
      </c>
      <c r="C21" s="65" t="s">
        <v>40</v>
      </c>
      <c r="D21" s="65"/>
      <c r="E21" s="66">
        <v>1</v>
      </c>
      <c r="F21" s="66">
        <v>5</v>
      </c>
      <c r="G21" s="66">
        <v>5</v>
      </c>
      <c r="H21" s="66">
        <v>5</v>
      </c>
      <c r="I21" s="66">
        <v>3</v>
      </c>
      <c r="J21" s="66">
        <v>3</v>
      </c>
      <c r="K21" s="66">
        <v>2</v>
      </c>
      <c r="L21" s="66">
        <v>3</v>
      </c>
      <c r="M21" s="66">
        <v>3</v>
      </c>
      <c r="N21" s="66">
        <v>5</v>
      </c>
      <c r="O21" s="66"/>
      <c r="P21" s="66"/>
      <c r="Q21" s="66"/>
      <c r="R21" s="66"/>
      <c r="S21" s="66"/>
      <c r="T21" s="67">
        <f>IF(E21="","",SUM(E21:S21)+(COUNTIF(E21:S21,"5*")*5))</f>
        <v>35</v>
      </c>
      <c r="U21" s="68"/>
      <c r="V21" s="69">
        <v>0.50972222222222208</v>
      </c>
      <c r="W21" s="70" t="s">
        <v>19</v>
      </c>
      <c r="X21" s="71"/>
      <c r="Y21" s="71"/>
      <c r="Z21" s="72"/>
      <c r="AA21" s="72"/>
      <c r="AB21" s="73"/>
      <c r="AC21" s="74" t="str">
        <f>TEXT( (V22-V21+0.00000000000001),"[hh].mm.ss")</f>
        <v>04.29.11</v>
      </c>
    </row>
    <row r="22" spans="1:29" ht="15.75" thickBot="1">
      <c r="A22" s="34" t="s">
        <v>20</v>
      </c>
      <c r="B22" s="35" t="s">
        <v>27</v>
      </c>
      <c r="C22" s="15"/>
      <c r="D22" s="16"/>
      <c r="E22" s="75">
        <v>5</v>
      </c>
      <c r="F22" s="75">
        <v>5</v>
      </c>
      <c r="G22" s="75">
        <v>5</v>
      </c>
      <c r="H22" s="75">
        <v>5</v>
      </c>
      <c r="I22" s="75">
        <v>5</v>
      </c>
      <c r="J22" s="75">
        <v>5</v>
      </c>
      <c r="K22" s="75">
        <v>5</v>
      </c>
      <c r="L22" s="75">
        <v>5</v>
      </c>
      <c r="M22" s="75">
        <v>5</v>
      </c>
      <c r="N22" s="75">
        <v>5</v>
      </c>
      <c r="O22" s="75"/>
      <c r="P22" s="75"/>
      <c r="Q22" s="75"/>
      <c r="R22" s="75"/>
      <c r="S22" s="75"/>
      <c r="T22" s="76">
        <f>IF(E22="","",SUM(E22:S22)+(COUNTIF(E22:S22,"5*")*5))</f>
        <v>50</v>
      </c>
      <c r="U22" s="77"/>
      <c r="V22" s="78">
        <v>0.69665509259259262</v>
      </c>
      <c r="W22" s="79" t="s">
        <v>22</v>
      </c>
      <c r="X22" s="80"/>
      <c r="Y22" s="80"/>
      <c r="Z22" s="81"/>
      <c r="AA22" s="82"/>
      <c r="AB22" s="83"/>
      <c r="AC22" s="84" t="str">
        <f>TEXT(IF($E20="","",(IF($E21="",T20/(15-(COUNTIF($E20:$S20,""))),(IF($E22="",(T20+T21)/(30-(COUNTIF($E20:$S20,"")+COUNTIF($E21:$S21,""))), (T20+T21+T22)/(45-(COUNTIF($E20:$S20,"")+COUNTIF($E21:$S21,"")+COUNTIF($E22:$S22,"")))))))),"0,00")</f>
        <v>4,07</v>
      </c>
    </row>
    <row r="23" spans="1:29" ht="15.75" thickBot="1">
      <c r="A23" s="54">
        <v>25</v>
      </c>
      <c r="B23" s="55" t="s">
        <v>140</v>
      </c>
      <c r="C23" s="56" t="s">
        <v>148</v>
      </c>
      <c r="D23" s="56"/>
      <c r="E23" s="57">
        <v>1</v>
      </c>
      <c r="F23" s="57">
        <v>5</v>
      </c>
      <c r="G23" s="57">
        <v>5</v>
      </c>
      <c r="H23" s="57">
        <v>5</v>
      </c>
      <c r="I23" s="57">
        <v>5</v>
      </c>
      <c r="J23" s="57">
        <v>5</v>
      </c>
      <c r="K23" s="57">
        <v>5</v>
      </c>
      <c r="L23" s="57">
        <v>5</v>
      </c>
      <c r="M23" s="57">
        <v>5</v>
      </c>
      <c r="N23" s="57">
        <v>5</v>
      </c>
      <c r="O23" s="57"/>
      <c r="P23" s="57"/>
      <c r="Q23" s="57"/>
      <c r="R23" s="57"/>
      <c r="S23" s="57"/>
      <c r="T23" s="58">
        <f>IF(E23="","",SUM(E23:S23)+(COUNTIF(E23:S23,"5*")*5))</f>
        <v>46</v>
      </c>
      <c r="U23" s="59"/>
      <c r="V23" s="60">
        <f>SUM(T23:T25)+IF(ISNUMBER(U23),U23,0)+IF(ISNUMBER(U24),U24,0)+IF(ISNUMBER(U25),U25,0)</f>
        <v>140</v>
      </c>
      <c r="W23" s="61">
        <f>COUNTIF($E23:$S23,0)+COUNTIF($E24:$S24,0)+COUNTIF($E25:$S25,0)</f>
        <v>0</v>
      </c>
      <c r="X23" s="61">
        <f>COUNTIF($E23:$S23,1)+COUNTIF($E24:$S24,1)+COUNTIF($E25:$S25,1)</f>
        <v>1</v>
      </c>
      <c r="Y23" s="61">
        <f>COUNTIF($E23:$S23,2)+COUNTIF($E24:$S24,2)+COUNTIF($E25:$S25,2)</f>
        <v>2</v>
      </c>
      <c r="Z23" s="61">
        <f>COUNTIF($E23:$S23,3)+COUNTIF($E24:$S24,3)+COUNTIF($E25:$S25,3)</f>
        <v>0</v>
      </c>
      <c r="AA23" s="61">
        <f>COUNTIF($E23:$S23,5)+COUNTIF($E24:$S24,5)+COUNTIF($E25:$S25,5)</f>
        <v>27</v>
      </c>
      <c r="AB23" s="62">
        <f>COUNTIF($E23:$S23,"5*")+COUNTIF($E24:$S24,"5*")+COUNTIF($E25:$S25,"5*")</f>
        <v>0</v>
      </c>
      <c r="AC23" s="63">
        <f>COUNTIF($E23:$S23,20)+COUNTIF($E24:$S24,20)+COUNTIF($E25:$S25,20)</f>
        <v>0</v>
      </c>
    </row>
    <row r="24" spans="1:29" ht="16.5" thickBot="1">
      <c r="A24" s="64" t="s">
        <v>44</v>
      </c>
      <c r="B24" s="65" t="s">
        <v>17</v>
      </c>
      <c r="C24" s="65" t="s">
        <v>49</v>
      </c>
      <c r="D24" s="65"/>
      <c r="E24" s="66">
        <v>5</v>
      </c>
      <c r="F24" s="66">
        <v>5</v>
      </c>
      <c r="G24" s="66">
        <v>5</v>
      </c>
      <c r="H24" s="66">
        <v>5</v>
      </c>
      <c r="I24" s="66">
        <v>5</v>
      </c>
      <c r="J24" s="66">
        <v>5</v>
      </c>
      <c r="K24" s="66">
        <v>5</v>
      </c>
      <c r="L24" s="66">
        <v>5</v>
      </c>
      <c r="M24" s="66">
        <v>5</v>
      </c>
      <c r="N24" s="66">
        <v>5</v>
      </c>
      <c r="O24" s="66"/>
      <c r="P24" s="66"/>
      <c r="Q24" s="66"/>
      <c r="R24" s="66"/>
      <c r="S24" s="66"/>
      <c r="T24" s="67">
        <f>IF(E24="","",SUM(E24:S24)+(COUNTIF(E24:S24,"5*")*5))</f>
        <v>50</v>
      </c>
      <c r="U24" s="68"/>
      <c r="V24" s="69">
        <v>0.51041666666666652</v>
      </c>
      <c r="W24" s="70" t="s">
        <v>19</v>
      </c>
      <c r="X24" s="71"/>
      <c r="Y24" s="71"/>
      <c r="Z24" s="72"/>
      <c r="AA24" s="72"/>
      <c r="AB24" s="73"/>
      <c r="AC24" s="74" t="str">
        <f>TEXT( (V25-V24+0.00000000000001),"[hh].mm.ss")</f>
        <v>05.12.11</v>
      </c>
    </row>
    <row r="25" spans="1:29" ht="15.75" thickBot="1">
      <c r="A25" s="34" t="s">
        <v>20</v>
      </c>
      <c r="B25" s="35" t="s">
        <v>142</v>
      </c>
      <c r="C25" s="15"/>
      <c r="D25" s="16"/>
      <c r="E25" s="75">
        <v>2</v>
      </c>
      <c r="F25" s="75">
        <v>5</v>
      </c>
      <c r="G25" s="75">
        <v>5</v>
      </c>
      <c r="H25" s="75">
        <v>5</v>
      </c>
      <c r="I25" s="75">
        <v>2</v>
      </c>
      <c r="J25" s="75">
        <v>5</v>
      </c>
      <c r="K25" s="75">
        <v>5</v>
      </c>
      <c r="L25" s="75">
        <v>5</v>
      </c>
      <c r="M25" s="75">
        <v>5</v>
      </c>
      <c r="N25" s="75">
        <v>5</v>
      </c>
      <c r="O25" s="75"/>
      <c r="P25" s="75"/>
      <c r="Q25" s="75"/>
      <c r="R25" s="75"/>
      <c r="S25" s="75"/>
      <c r="T25" s="76">
        <f>IF(E25="","",SUM(E25:S25)+(COUNTIF(E25:S25,"5*")*5))</f>
        <v>44</v>
      </c>
      <c r="U25" s="77"/>
      <c r="V25" s="78">
        <v>0.72721064814814806</v>
      </c>
      <c r="W25" s="79" t="s">
        <v>22</v>
      </c>
      <c r="X25" s="80"/>
      <c r="Y25" s="80"/>
      <c r="Z25" s="81"/>
      <c r="AA25" s="82"/>
      <c r="AB25" s="83"/>
      <c r="AC25" s="84" t="str">
        <f>TEXT(IF($E23="","",(IF($E24="",T23/(15-(COUNTIF($E23:$S23,""))),(IF($E25="",(T23+T24)/(30-(COUNTIF($E23:$S23,"")+COUNTIF($E24:$S24,""))), (T23+T24+T25)/(45-(COUNTIF($E23:$S23,"")+COUNTIF($E24:$S24,"")+COUNTIF($E25:$S25,"")))))))),"0,00")</f>
        <v>4,67</v>
      </c>
    </row>
    <row r="26" spans="1:29" ht="15.75" thickBot="1">
      <c r="A26" s="54">
        <v>29</v>
      </c>
      <c r="B26" s="55" t="s">
        <v>149</v>
      </c>
      <c r="C26" s="56" t="s">
        <v>150</v>
      </c>
      <c r="D26" s="56"/>
      <c r="E26" s="57">
        <v>3</v>
      </c>
      <c r="F26" s="57">
        <v>5</v>
      </c>
      <c r="G26" s="57">
        <v>5</v>
      </c>
      <c r="H26" s="57">
        <v>5</v>
      </c>
      <c r="I26" s="57">
        <v>5</v>
      </c>
      <c r="J26" s="57">
        <v>5</v>
      </c>
      <c r="K26" s="57">
        <v>5</v>
      </c>
      <c r="L26" s="57">
        <v>5</v>
      </c>
      <c r="M26" s="57">
        <v>5</v>
      </c>
      <c r="N26" s="57">
        <v>5</v>
      </c>
      <c r="O26" s="57"/>
      <c r="P26" s="57"/>
      <c r="Q26" s="57"/>
      <c r="R26" s="57"/>
      <c r="S26" s="57"/>
      <c r="T26" s="58">
        <f>IF(E26="","",SUM(E26:S26)+(COUNTIF(E26:S26,"5*")*5))</f>
        <v>48</v>
      </c>
      <c r="U26" s="59"/>
      <c r="V26" s="60">
        <f>SUM(T26:T28)+IF(ISNUMBER(U26),U26,0)+IF(ISNUMBER(U27),U27,0)+IF(ISNUMBER(U28),U28,0)</f>
        <v>141</v>
      </c>
      <c r="W26" s="61">
        <f>COUNTIF($E26:$S26,0)+COUNTIF($E27:$S27,0)+COUNTIF($E28:$S28,0)</f>
        <v>0</v>
      </c>
      <c r="X26" s="61">
        <f>COUNTIF($E26:$S26,1)+COUNTIF($E27:$S27,1)+COUNTIF($E28:$S28,1)</f>
        <v>1</v>
      </c>
      <c r="Y26" s="61">
        <f>COUNTIF($E26:$S26,2)+COUNTIF($E27:$S27,2)+COUNTIF($E28:$S28,2)</f>
        <v>1</v>
      </c>
      <c r="Z26" s="61">
        <f>COUNTIF($E26:$S26,3)+COUNTIF($E27:$S27,3)+COUNTIF($E28:$S28,3)</f>
        <v>1</v>
      </c>
      <c r="AA26" s="61">
        <f>COUNTIF($E26:$S26,5)+COUNTIF($E27:$S27,5)+COUNTIF($E28:$S28,5)</f>
        <v>27</v>
      </c>
      <c r="AB26" s="62">
        <f>COUNTIF($E26:$S26,"5*")+COUNTIF($E27:$S27,"5*")+COUNTIF($E28:$S28,"5*")</f>
        <v>0</v>
      </c>
      <c r="AC26" s="63">
        <f>COUNTIF($E26:$S26,20)+COUNTIF($E27:$S27,20)+COUNTIF($E28:$S28,20)</f>
        <v>0</v>
      </c>
    </row>
    <row r="27" spans="1:29" ht="16.5" thickBot="1">
      <c r="A27" s="64" t="s">
        <v>48</v>
      </c>
      <c r="B27" s="65" t="s">
        <v>35</v>
      </c>
      <c r="C27" s="65" t="s">
        <v>49</v>
      </c>
      <c r="D27" s="65"/>
      <c r="E27" s="66">
        <v>2</v>
      </c>
      <c r="F27" s="66">
        <v>5</v>
      </c>
      <c r="G27" s="66">
        <v>5</v>
      </c>
      <c r="H27" s="66">
        <v>5</v>
      </c>
      <c r="I27" s="66">
        <v>5</v>
      </c>
      <c r="J27" s="66">
        <v>5</v>
      </c>
      <c r="K27" s="66">
        <v>5</v>
      </c>
      <c r="L27" s="66">
        <v>5</v>
      </c>
      <c r="M27" s="66">
        <v>5</v>
      </c>
      <c r="N27" s="66">
        <v>5</v>
      </c>
      <c r="O27" s="66"/>
      <c r="P27" s="66"/>
      <c r="Q27" s="66"/>
      <c r="R27" s="66"/>
      <c r="S27" s="66"/>
      <c r="T27" s="67">
        <f>IF(E27="","",SUM(E27:S27)+(COUNTIF(E27:S27,"5*")*5))</f>
        <v>47</v>
      </c>
      <c r="U27" s="68"/>
      <c r="V27" s="69">
        <v>0.50902777777777763</v>
      </c>
      <c r="W27" s="70" t="s">
        <v>19</v>
      </c>
      <c r="X27" s="71"/>
      <c r="Y27" s="71"/>
      <c r="Z27" s="72"/>
      <c r="AA27" s="72"/>
      <c r="AB27" s="73"/>
      <c r="AC27" s="74" t="str">
        <f>TEXT( (V28-V27+0.00000000000001),"[hh].mm.ss")</f>
        <v>04.26.11</v>
      </c>
    </row>
    <row r="28" spans="1:29" ht="15.75" thickBot="1">
      <c r="A28" s="34" t="s">
        <v>20</v>
      </c>
      <c r="B28" s="35" t="s">
        <v>50</v>
      </c>
      <c r="C28" s="15"/>
      <c r="D28" s="16"/>
      <c r="E28" s="75">
        <v>1</v>
      </c>
      <c r="F28" s="75">
        <v>5</v>
      </c>
      <c r="G28" s="75">
        <v>5</v>
      </c>
      <c r="H28" s="75">
        <v>5</v>
      </c>
      <c r="I28" s="75">
        <v>5</v>
      </c>
      <c r="J28" s="75">
        <v>5</v>
      </c>
      <c r="K28" s="75">
        <v>5</v>
      </c>
      <c r="L28" s="75">
        <v>5</v>
      </c>
      <c r="M28" s="75">
        <v>5</v>
      </c>
      <c r="N28" s="75">
        <v>5</v>
      </c>
      <c r="O28" s="75"/>
      <c r="P28" s="75"/>
      <c r="Q28" s="75"/>
      <c r="R28" s="75"/>
      <c r="S28" s="75"/>
      <c r="T28" s="76">
        <f>IF(E28="","",SUM(E28:S28)+(COUNTIF(E28:S28,"5*")*5))</f>
        <v>46</v>
      </c>
      <c r="U28" s="77"/>
      <c r="V28" s="78">
        <v>0.69387731481481474</v>
      </c>
      <c r="W28" s="79" t="s">
        <v>22</v>
      </c>
      <c r="X28" s="80"/>
      <c r="Y28" s="80"/>
      <c r="Z28" s="81"/>
      <c r="AA28" s="82"/>
      <c r="AB28" s="83"/>
      <c r="AC28" s="84" t="str">
        <f>TEXT(IF($E26="","",(IF($E27="",T26/(15-(COUNTIF($E26:$S26,""))),(IF($E28="",(T26+T27)/(30-(COUNTIF($E26:$S26,"")+COUNTIF($E27:$S27,""))), (T26+T27+T28)/(45-(COUNTIF($E26:$S26,"")+COUNTIF($E27:$S27,"")+COUNTIF($E28:$S28,"")))))))),"0,00")</f>
        <v>4,70</v>
      </c>
    </row>
    <row r="29" spans="1:29" ht="15.75" thickBot="1">
      <c r="A29" s="54">
        <v>55</v>
      </c>
      <c r="B29" s="55" t="s">
        <v>151</v>
      </c>
      <c r="C29" s="56" t="s">
        <v>59</v>
      </c>
      <c r="D29" s="56"/>
      <c r="E29" s="57">
        <v>0</v>
      </c>
      <c r="F29" s="57">
        <v>1</v>
      </c>
      <c r="G29" s="57">
        <v>0</v>
      </c>
      <c r="H29" s="57">
        <v>0</v>
      </c>
      <c r="I29" s="57">
        <v>5</v>
      </c>
      <c r="J29" s="57">
        <v>1</v>
      </c>
      <c r="K29" s="57">
        <v>0</v>
      </c>
      <c r="L29" s="57">
        <v>2</v>
      </c>
      <c r="M29" s="57">
        <v>0</v>
      </c>
      <c r="N29" s="57">
        <v>0</v>
      </c>
      <c r="O29" s="57"/>
      <c r="P29" s="57"/>
      <c r="Q29" s="57"/>
      <c r="R29" s="57"/>
      <c r="S29" s="57"/>
      <c r="T29" s="58">
        <f>IF(E29="","",SUM(E29:S29)+(COUNTIF(E29:S29,"5*")*5))</f>
        <v>9</v>
      </c>
      <c r="U29" s="59"/>
      <c r="V29" s="60">
        <f>SUM(T29:T31)+IF(ISNUMBER(U29),U29,0)+IF(ISNUMBER(U30),U30,0)+IF(ISNUMBER(U31),U31,0)</f>
        <v>30</v>
      </c>
      <c r="W29" s="61">
        <f>COUNTIF($E29:$S29,0)+COUNTIF($E30:$S30,0)+COUNTIF($E31:$S31,0)</f>
        <v>19</v>
      </c>
      <c r="X29" s="61">
        <f>COUNTIF($E29:$S29,1)+COUNTIF($E30:$S30,1)+COUNTIF($E31:$S31,1)</f>
        <v>4</v>
      </c>
      <c r="Y29" s="61">
        <f>COUNTIF($E29:$S29,2)+COUNTIF($E30:$S30,2)+COUNTIF($E31:$S31,2)</f>
        <v>3</v>
      </c>
      <c r="Z29" s="61">
        <f>COUNTIF($E29:$S29,3)+COUNTIF($E30:$S30,3)+COUNTIF($E31:$S31,3)</f>
        <v>0</v>
      </c>
      <c r="AA29" s="61">
        <f>COUNTIF($E29:$S29,5)+COUNTIF($E30:$S30,5)+COUNTIF($E31:$S31,5)</f>
        <v>4</v>
      </c>
      <c r="AB29" s="62">
        <f>COUNTIF($E29:$S29,"5*")+COUNTIF($E30:$S30,"5*")+COUNTIF($E31:$S31,"5*")</f>
        <v>0</v>
      </c>
      <c r="AC29" s="63">
        <f>COUNTIF($E29:$S29,20)+COUNTIF($E30:$S30,20)+COUNTIF($E31:$S31,20)</f>
        <v>0</v>
      </c>
    </row>
    <row r="30" spans="1:29" ht="16.5" thickBot="1">
      <c r="A30" s="64" t="s">
        <v>209</v>
      </c>
      <c r="B30" s="65" t="s">
        <v>17</v>
      </c>
      <c r="C30" s="65" t="s">
        <v>67</v>
      </c>
      <c r="D30" s="65"/>
      <c r="E30" s="66">
        <v>0</v>
      </c>
      <c r="F30" s="66">
        <v>0</v>
      </c>
      <c r="G30" s="66">
        <v>5</v>
      </c>
      <c r="H30" s="66">
        <v>2</v>
      </c>
      <c r="I30" s="66">
        <v>5</v>
      </c>
      <c r="J30" s="66">
        <v>2</v>
      </c>
      <c r="K30" s="66">
        <v>5</v>
      </c>
      <c r="L30" s="66">
        <v>0</v>
      </c>
      <c r="M30" s="66">
        <v>0</v>
      </c>
      <c r="N30" s="66">
        <v>0</v>
      </c>
      <c r="O30" s="66"/>
      <c r="P30" s="66"/>
      <c r="Q30" s="66"/>
      <c r="R30" s="66"/>
      <c r="S30" s="66"/>
      <c r="T30" s="67">
        <f>IF(E30="","",SUM(E30:S30)+(COUNTIF(E30:S30,"5*")*5))</f>
        <v>19</v>
      </c>
      <c r="U30" s="68"/>
      <c r="V30" s="69">
        <v>0.50486111111111098</v>
      </c>
      <c r="W30" s="70" t="s">
        <v>19</v>
      </c>
      <c r="X30" s="71"/>
      <c r="Y30" s="71"/>
      <c r="Z30" s="72"/>
      <c r="AA30" s="72"/>
      <c r="AB30" s="73"/>
      <c r="AC30" s="74" t="str">
        <f>TEXT( (V31-V30+0.00000000000001),"[hh].mm.ss")</f>
        <v>04.18.11</v>
      </c>
    </row>
    <row r="31" spans="1:29" ht="15.75" thickBot="1">
      <c r="A31" s="34" t="s">
        <v>20</v>
      </c>
      <c r="B31" s="35" t="s">
        <v>21</v>
      </c>
      <c r="C31" s="15"/>
      <c r="D31" s="16"/>
      <c r="E31" s="75">
        <v>0</v>
      </c>
      <c r="F31" s="75">
        <v>0</v>
      </c>
      <c r="G31" s="75">
        <v>0</v>
      </c>
      <c r="H31" s="75">
        <v>0</v>
      </c>
      <c r="I31" s="75">
        <v>1</v>
      </c>
      <c r="J31" s="75">
        <v>0</v>
      </c>
      <c r="K31" s="75">
        <v>1</v>
      </c>
      <c r="L31" s="75">
        <v>0</v>
      </c>
      <c r="M31" s="75">
        <v>0</v>
      </c>
      <c r="N31" s="75">
        <v>0</v>
      </c>
      <c r="O31" s="75"/>
      <c r="P31" s="75"/>
      <c r="Q31" s="75"/>
      <c r="R31" s="75"/>
      <c r="S31" s="75"/>
      <c r="T31" s="76">
        <f>IF(E31="","",SUM(E31:S31)+(COUNTIF(E31:S31,"5*")*5))</f>
        <v>2</v>
      </c>
      <c r="U31" s="77"/>
      <c r="V31" s="78">
        <v>0.68415509259259266</v>
      </c>
      <c r="W31" s="79" t="s">
        <v>22</v>
      </c>
      <c r="X31" s="80"/>
      <c r="Y31" s="80"/>
      <c r="Z31" s="81"/>
      <c r="AA31" s="82"/>
      <c r="AB31" s="83"/>
      <c r="AC31" s="84" t="str">
        <f>TEXT(IF($E29="","",(IF($E30="",T29/(15-(COUNTIF($E29:$S29,""))),(IF($E31="",(T29+T30)/(30-(COUNTIF($E29:$S29,"")+COUNTIF($E30:$S30,""))), (T29+T30+T31)/(45-(COUNTIF($E29:$S29,"")+COUNTIF($E30:$S30,"")+COUNTIF($E31:$S31,"")))))))),"0,00")</f>
        <v>1,00</v>
      </c>
    </row>
    <row r="32" spans="1:29" ht="15.75" thickBot="1">
      <c r="A32" s="54">
        <v>67</v>
      </c>
      <c r="B32" s="55" t="s">
        <v>152</v>
      </c>
      <c r="C32" s="56" t="s">
        <v>153</v>
      </c>
      <c r="D32" s="56"/>
      <c r="E32" s="57">
        <v>0</v>
      </c>
      <c r="F32" s="57">
        <v>0</v>
      </c>
      <c r="G32" s="57">
        <v>0</v>
      </c>
      <c r="H32" s="57">
        <v>1</v>
      </c>
      <c r="I32" s="57">
        <v>0</v>
      </c>
      <c r="J32" s="57">
        <v>3</v>
      </c>
      <c r="K32" s="57">
        <v>1</v>
      </c>
      <c r="L32" s="57">
        <v>2</v>
      </c>
      <c r="M32" s="57">
        <v>1</v>
      </c>
      <c r="N32" s="57">
        <v>0</v>
      </c>
      <c r="O32" s="57"/>
      <c r="P32" s="57"/>
      <c r="Q32" s="57"/>
      <c r="R32" s="57"/>
      <c r="S32" s="57"/>
      <c r="T32" s="58">
        <f>IF(E32="","",SUM(E32:S32)+(COUNTIF(E32:S32,"5*")*5))</f>
        <v>8</v>
      </c>
      <c r="U32" s="59"/>
      <c r="V32" s="60">
        <f>SUM(T32:T34)+IF(ISNUMBER(U32),U32,0)+IF(ISNUMBER(U33),U33,0)+IF(ISNUMBER(U34),U34,0)</f>
        <v>40</v>
      </c>
      <c r="W32" s="61">
        <f>COUNTIF($E32:$S32,0)+COUNTIF($E33:$S33,0)+COUNTIF($E34:$S34,0)</f>
        <v>13</v>
      </c>
      <c r="X32" s="61">
        <f>COUNTIF($E32:$S32,1)+COUNTIF($E33:$S33,1)+COUNTIF($E34:$S34,1)</f>
        <v>8</v>
      </c>
      <c r="Y32" s="61">
        <f>COUNTIF($E32:$S32,2)+COUNTIF($E33:$S33,2)+COUNTIF($E34:$S34,2)</f>
        <v>3</v>
      </c>
      <c r="Z32" s="61">
        <f>COUNTIF($E32:$S32,3)+COUNTIF($E33:$S33,3)+COUNTIF($E34:$S34,3)</f>
        <v>2</v>
      </c>
      <c r="AA32" s="61">
        <f>COUNTIF($E32:$S32,5)+COUNTIF($E33:$S33,5)+COUNTIF($E34:$S34,5)</f>
        <v>4</v>
      </c>
      <c r="AB32" s="62">
        <f>COUNTIF($E32:$S32,"5*")+COUNTIF($E33:$S33,"5*")+COUNTIF($E34:$S34,"5*")</f>
        <v>0</v>
      </c>
      <c r="AC32" s="63">
        <f>COUNTIF($E32:$S32,20)+COUNTIF($E33:$S33,20)+COUNTIF($E34:$S34,20)</f>
        <v>0</v>
      </c>
    </row>
    <row r="33" spans="1:29" ht="16.5" thickBot="1">
      <c r="A33" s="64" t="s">
        <v>210</v>
      </c>
      <c r="B33" s="65" t="s">
        <v>17</v>
      </c>
      <c r="C33" s="65" t="s">
        <v>67</v>
      </c>
      <c r="D33" s="65"/>
      <c r="E33" s="66">
        <v>0</v>
      </c>
      <c r="F33" s="66">
        <v>1</v>
      </c>
      <c r="G33" s="66">
        <v>0</v>
      </c>
      <c r="H33" s="66">
        <v>0</v>
      </c>
      <c r="I33" s="66">
        <v>0</v>
      </c>
      <c r="J33" s="66">
        <v>5</v>
      </c>
      <c r="K33" s="66">
        <v>5</v>
      </c>
      <c r="L33" s="66">
        <v>5</v>
      </c>
      <c r="M33" s="66">
        <v>1</v>
      </c>
      <c r="N33" s="66">
        <v>1</v>
      </c>
      <c r="O33" s="66"/>
      <c r="P33" s="66"/>
      <c r="Q33" s="66"/>
      <c r="R33" s="66"/>
      <c r="S33" s="66"/>
      <c r="T33" s="67">
        <f>IF(E33="","",SUM(E33:S33)+(COUNTIF(E33:S33,"5*")*5))</f>
        <v>18</v>
      </c>
      <c r="U33" s="68"/>
      <c r="V33" s="69">
        <v>0.50763888888888875</v>
      </c>
      <c r="W33" s="70" t="s">
        <v>19</v>
      </c>
      <c r="X33" s="71"/>
      <c r="Y33" s="71"/>
      <c r="Z33" s="72"/>
      <c r="AA33" s="72"/>
      <c r="AB33" s="73"/>
      <c r="AC33" s="74" t="str">
        <f>TEXT( (V34-V33+0.00000000000001),"[hh].mm.ss")</f>
        <v>05.19.18</v>
      </c>
    </row>
    <row r="34" spans="1:29" ht="15.75" thickBot="1">
      <c r="A34" s="34" t="s">
        <v>20</v>
      </c>
      <c r="B34" s="35" t="s">
        <v>27</v>
      </c>
      <c r="C34" s="15"/>
      <c r="D34" s="16"/>
      <c r="E34" s="75">
        <v>5</v>
      </c>
      <c r="F34" s="75">
        <v>0</v>
      </c>
      <c r="G34" s="75">
        <v>1</v>
      </c>
      <c r="H34" s="75">
        <v>3</v>
      </c>
      <c r="I34" s="75">
        <v>0</v>
      </c>
      <c r="J34" s="75">
        <v>0</v>
      </c>
      <c r="K34" s="75">
        <v>2</v>
      </c>
      <c r="L34" s="75">
        <v>2</v>
      </c>
      <c r="M34" s="75">
        <v>0</v>
      </c>
      <c r="N34" s="75">
        <v>1</v>
      </c>
      <c r="O34" s="75"/>
      <c r="P34" s="75"/>
      <c r="Q34" s="75"/>
      <c r="R34" s="75"/>
      <c r="S34" s="75"/>
      <c r="T34" s="76">
        <f>IF(E34="","",SUM(E34:S34)+(COUNTIF(E34:S34,"5*")*5))</f>
        <v>14</v>
      </c>
      <c r="U34" s="77"/>
      <c r="V34" s="78">
        <v>0.729375</v>
      </c>
      <c r="W34" s="79" t="s">
        <v>22</v>
      </c>
      <c r="X34" s="80"/>
      <c r="Y34" s="80"/>
      <c r="Z34" s="81"/>
      <c r="AA34" s="82"/>
      <c r="AB34" s="83"/>
      <c r="AC34" s="84" t="str">
        <f>TEXT(IF($E32="","",(IF($E33="",T32/(15-(COUNTIF($E32:$S32,""))),(IF($E34="",(T32+T33)/(30-(COUNTIF($E32:$S32,"")+COUNTIF($E33:$S33,""))), (T32+T33+T34)/(45-(COUNTIF($E32:$S32,"")+COUNTIF($E33:$S33,"")+COUNTIF($E34:$S34,"")))))))),"0,00")</f>
        <v>1,33</v>
      </c>
    </row>
    <row r="35" spans="1:29" ht="15.75" thickBot="1">
      <c r="A35" s="54">
        <v>74</v>
      </c>
      <c r="B35" s="55" t="s">
        <v>154</v>
      </c>
      <c r="C35" s="56" t="s">
        <v>15</v>
      </c>
      <c r="D35" s="56"/>
      <c r="E35" s="57">
        <v>0</v>
      </c>
      <c r="F35" s="57">
        <v>0</v>
      </c>
      <c r="G35" s="57">
        <v>3</v>
      </c>
      <c r="H35" s="57">
        <v>2</v>
      </c>
      <c r="I35" s="57">
        <v>5</v>
      </c>
      <c r="J35" s="57">
        <v>0</v>
      </c>
      <c r="K35" s="57">
        <v>5</v>
      </c>
      <c r="L35" s="57">
        <v>0</v>
      </c>
      <c r="M35" s="57">
        <v>0</v>
      </c>
      <c r="N35" s="57">
        <v>1</v>
      </c>
      <c r="O35" s="57"/>
      <c r="P35" s="57"/>
      <c r="Q35" s="57"/>
      <c r="R35" s="57"/>
      <c r="S35" s="57"/>
      <c r="T35" s="58">
        <f>IF(E35="","",SUM(E35:S35)+(COUNTIF(E35:S35,"5*")*5))</f>
        <v>16</v>
      </c>
      <c r="U35" s="59"/>
      <c r="V35" s="60">
        <f>SUM(T35:T37)+IF(ISNUMBER(U35),U35,0)+IF(ISNUMBER(U36),U36,0)+IF(ISNUMBER(U37),U37,0)</f>
        <v>48</v>
      </c>
      <c r="W35" s="61">
        <f>COUNTIF($E35:$S35,0)+COUNTIF($E36:$S36,0)+COUNTIF($E37:$S37,0)</f>
        <v>11</v>
      </c>
      <c r="X35" s="61">
        <f>COUNTIF($E35:$S35,1)+COUNTIF($E36:$S36,1)+COUNTIF($E37:$S37,1)</f>
        <v>6</v>
      </c>
      <c r="Y35" s="61">
        <f>COUNTIF($E35:$S35,2)+COUNTIF($E36:$S36,2)+COUNTIF($E37:$S37,2)</f>
        <v>3</v>
      </c>
      <c r="Z35" s="61">
        <f>COUNTIF($E35:$S35,3)+COUNTIF($E36:$S36,3)+COUNTIF($E37:$S37,3)</f>
        <v>7</v>
      </c>
      <c r="AA35" s="61">
        <f>COUNTIF($E35:$S35,5)+COUNTIF($E36:$S36,5)+COUNTIF($E37:$S37,5)</f>
        <v>3</v>
      </c>
      <c r="AB35" s="62">
        <f>COUNTIF($E35:$S35,"5*")+COUNTIF($E36:$S36,"5*")+COUNTIF($E37:$S37,"5*")</f>
        <v>0</v>
      </c>
      <c r="AC35" s="63">
        <f>COUNTIF($E35:$S35,20)+COUNTIF($E36:$S36,20)+COUNTIF($E37:$S37,20)</f>
        <v>0</v>
      </c>
    </row>
    <row r="36" spans="1:29" ht="16.5" thickBot="1">
      <c r="A36" s="64" t="s">
        <v>211</v>
      </c>
      <c r="B36" s="65" t="s">
        <v>17</v>
      </c>
      <c r="C36" s="65" t="s">
        <v>31</v>
      </c>
      <c r="D36" s="65"/>
      <c r="E36" s="66">
        <v>0</v>
      </c>
      <c r="F36" s="66">
        <v>1</v>
      </c>
      <c r="G36" s="66">
        <v>3</v>
      </c>
      <c r="H36" s="66">
        <v>2</v>
      </c>
      <c r="I36" s="66">
        <v>3</v>
      </c>
      <c r="J36" s="66">
        <v>0</v>
      </c>
      <c r="K36" s="66">
        <v>3</v>
      </c>
      <c r="L36" s="66">
        <v>1</v>
      </c>
      <c r="M36" s="66">
        <v>0</v>
      </c>
      <c r="N36" s="66">
        <v>3</v>
      </c>
      <c r="O36" s="66"/>
      <c r="P36" s="66"/>
      <c r="Q36" s="66"/>
      <c r="R36" s="66"/>
      <c r="S36" s="66"/>
      <c r="T36" s="67">
        <f>IF(E36="","",SUM(E36:S36)+(COUNTIF(E36:S36,"5*")*5))</f>
        <v>16</v>
      </c>
      <c r="U36" s="68"/>
      <c r="V36" s="69">
        <v>0.50694444444444431</v>
      </c>
      <c r="W36" s="70" t="s">
        <v>19</v>
      </c>
      <c r="X36" s="71"/>
      <c r="Y36" s="71"/>
      <c r="Z36" s="72"/>
      <c r="AA36" s="72"/>
      <c r="AB36" s="73"/>
      <c r="AC36" s="74" t="str">
        <f>TEXT( (V37-V36+0.00000000000001),"[hh].mm.ss")</f>
        <v>05.05.18</v>
      </c>
    </row>
    <row r="37" spans="1:29" ht="15.75" thickBot="1">
      <c r="A37" s="34" t="s">
        <v>20</v>
      </c>
      <c r="B37" s="35" t="s">
        <v>145</v>
      </c>
      <c r="C37" s="15"/>
      <c r="D37" s="16"/>
      <c r="E37" s="75">
        <v>0</v>
      </c>
      <c r="F37" s="75">
        <v>1</v>
      </c>
      <c r="G37" s="75">
        <v>1</v>
      </c>
      <c r="H37" s="75">
        <v>3</v>
      </c>
      <c r="I37" s="75">
        <v>0</v>
      </c>
      <c r="J37" s="75">
        <v>1</v>
      </c>
      <c r="K37" s="75">
        <v>5</v>
      </c>
      <c r="L37" s="75">
        <v>2</v>
      </c>
      <c r="M37" s="75">
        <v>3</v>
      </c>
      <c r="N37" s="75">
        <v>0</v>
      </c>
      <c r="O37" s="75"/>
      <c r="P37" s="75"/>
      <c r="Q37" s="75"/>
      <c r="R37" s="75"/>
      <c r="S37" s="75"/>
      <c r="T37" s="76">
        <f>IF(E37="","",SUM(E37:S37)+(COUNTIF(E37:S37,"5*")*5))</f>
        <v>16</v>
      </c>
      <c r="U37" s="77"/>
      <c r="V37" s="78">
        <v>0.71895833333333325</v>
      </c>
      <c r="W37" s="79" t="s">
        <v>22</v>
      </c>
      <c r="X37" s="80"/>
      <c r="Y37" s="80"/>
      <c r="Z37" s="81"/>
      <c r="AA37" s="82"/>
      <c r="AB37" s="83"/>
      <c r="AC37" s="84" t="str">
        <f>TEXT(IF($E35="","",(IF($E36="",T35/(15-(COUNTIF($E35:$S35,""))),(IF($E37="",(T35+T36)/(30-(COUNTIF($E35:$S35,"")+COUNTIF($E36:$S36,""))), (T35+T36+T37)/(45-(COUNTIF($E35:$S35,"")+COUNTIF($E36:$S36,"")+COUNTIF($E37:$S37,"")))))))),"0,00")</f>
        <v>1,60</v>
      </c>
    </row>
    <row r="38" spans="1:29" ht="15.75" thickBot="1">
      <c r="A38" s="54">
        <v>53</v>
      </c>
      <c r="B38" s="55" t="s">
        <v>155</v>
      </c>
      <c r="C38" s="56" t="s">
        <v>156</v>
      </c>
      <c r="D38" s="56"/>
      <c r="E38" s="57">
        <v>1</v>
      </c>
      <c r="F38" s="57">
        <v>5</v>
      </c>
      <c r="G38" s="57">
        <v>0</v>
      </c>
      <c r="H38" s="57">
        <v>1</v>
      </c>
      <c r="I38" s="57">
        <v>5</v>
      </c>
      <c r="J38" s="57">
        <v>5</v>
      </c>
      <c r="K38" s="57">
        <v>0</v>
      </c>
      <c r="L38" s="57">
        <v>0</v>
      </c>
      <c r="M38" s="57">
        <v>0</v>
      </c>
      <c r="N38" s="57">
        <v>2</v>
      </c>
      <c r="O38" s="57"/>
      <c r="P38" s="57"/>
      <c r="Q38" s="57"/>
      <c r="R38" s="57"/>
      <c r="S38" s="57"/>
      <c r="T38" s="58">
        <f>IF(E38="","",SUM(E38:S38)+(COUNTIF(E38:S38,"5*")*5))</f>
        <v>19</v>
      </c>
      <c r="U38" s="59">
        <v>7</v>
      </c>
      <c r="V38" s="60">
        <f>SUM(T38:T40)+IF(ISNUMBER(U38),U38,0)+IF(ISNUMBER(U39),U39,0)+IF(ISNUMBER(U40),U40,0)</f>
        <v>51</v>
      </c>
      <c r="W38" s="61">
        <f>COUNTIF($E38:$S38,0)+COUNTIF($E39:$S39,0)+COUNTIF($E40:$S40,0)</f>
        <v>10</v>
      </c>
      <c r="X38" s="61">
        <f>COUNTIF($E38:$S38,1)+COUNTIF($E39:$S39,1)+COUNTIF($E40:$S40,1)</f>
        <v>11</v>
      </c>
      <c r="Y38" s="61">
        <f>COUNTIF($E38:$S38,2)+COUNTIF($E39:$S39,2)+COUNTIF($E40:$S40,2)</f>
        <v>4</v>
      </c>
      <c r="Z38" s="61">
        <f>COUNTIF($E38:$S38,3)+COUNTIF($E39:$S39,3)+COUNTIF($E40:$S40,3)</f>
        <v>0</v>
      </c>
      <c r="AA38" s="61">
        <f>COUNTIF($E38:$S38,5)+COUNTIF($E39:$S39,5)+COUNTIF($E40:$S40,5)</f>
        <v>5</v>
      </c>
      <c r="AB38" s="62">
        <f>COUNTIF($E38:$S38,"5*")+COUNTIF($E39:$S39,"5*")+COUNTIF($E40:$S40,"5*")</f>
        <v>0</v>
      </c>
      <c r="AC38" s="63">
        <f>COUNTIF($E38:$S38,20)+COUNTIF($E39:$S39,20)+COUNTIF($E40:$S40,20)</f>
        <v>0</v>
      </c>
    </row>
    <row r="39" spans="1:29" ht="16.5" thickBot="1">
      <c r="A39" s="64" t="s">
        <v>212</v>
      </c>
      <c r="B39" s="65" t="s">
        <v>17</v>
      </c>
      <c r="C39" s="65" t="s">
        <v>67</v>
      </c>
      <c r="D39" s="65"/>
      <c r="E39" s="66">
        <v>0</v>
      </c>
      <c r="F39" s="66">
        <v>1</v>
      </c>
      <c r="G39" s="66">
        <v>1</v>
      </c>
      <c r="H39" s="66">
        <v>1</v>
      </c>
      <c r="I39" s="66">
        <v>5</v>
      </c>
      <c r="J39" s="66">
        <v>2</v>
      </c>
      <c r="K39" s="66">
        <v>1</v>
      </c>
      <c r="L39" s="66">
        <v>0</v>
      </c>
      <c r="M39" s="66">
        <v>0</v>
      </c>
      <c r="N39" s="66">
        <v>1</v>
      </c>
      <c r="O39" s="66"/>
      <c r="P39" s="66"/>
      <c r="Q39" s="66"/>
      <c r="R39" s="66"/>
      <c r="S39" s="66"/>
      <c r="T39" s="67">
        <f>IF(E39="","",SUM(E39:S39)+(COUNTIF(E39:S39,"5*")*5))</f>
        <v>12</v>
      </c>
      <c r="U39" s="68"/>
      <c r="V39" s="69">
        <v>0.5034722222222221</v>
      </c>
      <c r="W39" s="70" t="s">
        <v>19</v>
      </c>
      <c r="X39" s="71"/>
      <c r="Y39" s="71"/>
      <c r="Z39" s="72"/>
      <c r="AA39" s="72"/>
      <c r="AB39" s="73"/>
      <c r="AC39" s="74" t="str">
        <f>TEXT( (V40-V39+0.00000000000001),"[hh].mm.ss")</f>
        <v>05.27.15</v>
      </c>
    </row>
    <row r="40" spans="1:29" ht="15.75" thickBot="1">
      <c r="A40" s="34" t="s">
        <v>20</v>
      </c>
      <c r="B40" s="35" t="s">
        <v>157</v>
      </c>
      <c r="C40" s="15"/>
      <c r="D40" s="16"/>
      <c r="E40" s="75">
        <v>1</v>
      </c>
      <c r="F40" s="75">
        <v>0</v>
      </c>
      <c r="G40" s="75">
        <v>1</v>
      </c>
      <c r="H40" s="75">
        <v>2</v>
      </c>
      <c r="I40" s="75">
        <v>2</v>
      </c>
      <c r="J40" s="75">
        <v>1</v>
      </c>
      <c r="K40" s="75">
        <v>1</v>
      </c>
      <c r="L40" s="75">
        <v>0</v>
      </c>
      <c r="M40" s="75">
        <v>0</v>
      </c>
      <c r="N40" s="75">
        <v>5</v>
      </c>
      <c r="O40" s="75"/>
      <c r="P40" s="75"/>
      <c r="Q40" s="75"/>
      <c r="R40" s="75"/>
      <c r="S40" s="75"/>
      <c r="T40" s="76">
        <f>IF(E40="","",SUM(E40:S40)+(COUNTIF(E40:S40,"5*")*5))</f>
        <v>13</v>
      </c>
      <c r="U40" s="77"/>
      <c r="V40" s="78">
        <v>0.73072916666666676</v>
      </c>
      <c r="W40" s="79" t="s">
        <v>22</v>
      </c>
      <c r="X40" s="80"/>
      <c r="Y40" s="80"/>
      <c r="Z40" s="81"/>
      <c r="AA40" s="82"/>
      <c r="AB40" s="83"/>
      <c r="AC40" s="84" t="str">
        <f>TEXT(IF($E38="","",(IF($E39="",T38/(15-(COUNTIF($E38:$S38,""))),(IF($E40="",(T38+T39)/(30-(COUNTIF($E38:$S38,"")+COUNTIF($E39:$S39,""))), (T38+T39+T40)/(45-(COUNTIF($E38:$S38,"")+COUNTIF($E39:$S39,"")+COUNTIF($E40:$S40,"")))))))),"0,00")</f>
        <v>1,47</v>
      </c>
    </row>
    <row r="41" spans="1:29" ht="15.75" thickBot="1">
      <c r="A41" s="54">
        <v>70</v>
      </c>
      <c r="B41" s="55" t="s">
        <v>158</v>
      </c>
      <c r="C41" s="56" t="s">
        <v>24</v>
      </c>
      <c r="D41" s="56"/>
      <c r="E41" s="57">
        <v>0</v>
      </c>
      <c r="F41" s="57">
        <v>2</v>
      </c>
      <c r="G41" s="57">
        <v>2</v>
      </c>
      <c r="H41" s="57">
        <v>3</v>
      </c>
      <c r="I41" s="57">
        <v>5</v>
      </c>
      <c r="J41" s="57">
        <v>3</v>
      </c>
      <c r="K41" s="57">
        <v>1</v>
      </c>
      <c r="L41" s="57">
        <v>3</v>
      </c>
      <c r="M41" s="57">
        <v>0</v>
      </c>
      <c r="N41" s="57">
        <v>3</v>
      </c>
      <c r="O41" s="57"/>
      <c r="P41" s="57"/>
      <c r="Q41" s="57"/>
      <c r="R41" s="57"/>
      <c r="S41" s="57"/>
      <c r="T41" s="58">
        <f>IF(E41="","",SUM(E41:S41)+(COUNTIF(E41:S41,"5*")*5))</f>
        <v>22</v>
      </c>
      <c r="U41" s="59"/>
      <c r="V41" s="60">
        <f>SUM(T41:T43)+IF(ISNUMBER(U41),U41,0)+IF(ISNUMBER(U42),U42,0)+IF(ISNUMBER(U43),U43,0)</f>
        <v>51</v>
      </c>
      <c r="W41" s="61">
        <f>COUNTIF($E41:$S41,0)+COUNTIF($E42:$S42,0)+COUNTIF($E43:$S43,0)</f>
        <v>9</v>
      </c>
      <c r="X41" s="61">
        <f>COUNTIF($E41:$S41,1)+COUNTIF($E42:$S42,1)+COUNTIF($E43:$S43,1)</f>
        <v>7</v>
      </c>
      <c r="Y41" s="61">
        <f>COUNTIF($E41:$S41,2)+COUNTIF($E42:$S42,2)+COUNTIF($E43:$S43,2)</f>
        <v>4</v>
      </c>
      <c r="Z41" s="61">
        <f>COUNTIF($E41:$S41,3)+COUNTIF($E42:$S42,3)+COUNTIF($E43:$S43,3)</f>
        <v>7</v>
      </c>
      <c r="AA41" s="61">
        <f>COUNTIF($E41:$S41,5)+COUNTIF($E42:$S42,5)+COUNTIF($E43:$S43,5)</f>
        <v>3</v>
      </c>
      <c r="AB41" s="62">
        <f>COUNTIF($E41:$S41,"5*")+COUNTIF($E42:$S42,"5*")+COUNTIF($E43:$S43,"5*")</f>
        <v>0</v>
      </c>
      <c r="AC41" s="63">
        <f>COUNTIF($E41:$S41,20)+COUNTIF($E42:$S42,20)+COUNTIF($E43:$S43,20)</f>
        <v>0</v>
      </c>
    </row>
    <row r="42" spans="1:29" ht="16.5" thickBot="1">
      <c r="A42" s="64" t="s">
        <v>213</v>
      </c>
      <c r="B42" s="65" t="s">
        <v>17</v>
      </c>
      <c r="C42" s="65" t="s">
        <v>159</v>
      </c>
      <c r="D42" s="65"/>
      <c r="E42" s="66">
        <v>0</v>
      </c>
      <c r="F42" s="66">
        <v>0</v>
      </c>
      <c r="G42" s="66">
        <v>3</v>
      </c>
      <c r="H42" s="66">
        <v>5</v>
      </c>
      <c r="I42" s="66">
        <v>5</v>
      </c>
      <c r="J42" s="66">
        <v>3</v>
      </c>
      <c r="K42" s="66">
        <v>2</v>
      </c>
      <c r="L42" s="66">
        <v>1</v>
      </c>
      <c r="M42" s="66">
        <v>0</v>
      </c>
      <c r="N42" s="66">
        <v>1</v>
      </c>
      <c r="O42" s="66"/>
      <c r="P42" s="66"/>
      <c r="Q42" s="66"/>
      <c r="R42" s="66"/>
      <c r="S42" s="66"/>
      <c r="T42" s="67">
        <f>IF(E42="","",SUM(E42:S42)+(COUNTIF(E42:S42,"5*")*5))</f>
        <v>20</v>
      </c>
      <c r="U42" s="68"/>
      <c r="V42" s="69">
        <v>0.50833333333333319</v>
      </c>
      <c r="W42" s="70" t="s">
        <v>19</v>
      </c>
      <c r="X42" s="71"/>
      <c r="Y42" s="71"/>
      <c r="Z42" s="72"/>
      <c r="AA42" s="72"/>
      <c r="AB42" s="73"/>
      <c r="AC42" s="74" t="str">
        <f>TEXT( (V43-V42+0.00000000000001),"[hh].mm.ss")</f>
        <v>05.04.19</v>
      </c>
    </row>
    <row r="43" spans="1:29" ht="15.75" thickBot="1">
      <c r="A43" s="34" t="s">
        <v>20</v>
      </c>
      <c r="B43" s="35" t="s">
        <v>27</v>
      </c>
      <c r="C43" s="15"/>
      <c r="D43" s="16"/>
      <c r="E43" s="75">
        <v>0</v>
      </c>
      <c r="F43" s="75">
        <v>1</v>
      </c>
      <c r="G43" s="75">
        <v>1</v>
      </c>
      <c r="H43" s="75">
        <v>3</v>
      </c>
      <c r="I43" s="75">
        <v>0</v>
      </c>
      <c r="J43" s="75">
        <v>1</v>
      </c>
      <c r="K43" s="75">
        <v>0</v>
      </c>
      <c r="L43" s="75">
        <v>2</v>
      </c>
      <c r="M43" s="75">
        <v>0</v>
      </c>
      <c r="N43" s="75">
        <v>1</v>
      </c>
      <c r="O43" s="75"/>
      <c r="P43" s="75"/>
      <c r="Q43" s="75"/>
      <c r="R43" s="75"/>
      <c r="S43" s="75"/>
      <c r="T43" s="76">
        <f>IF(E43="","",SUM(E43:S43)+(COUNTIF(E43:S43,"5*")*5))</f>
        <v>9</v>
      </c>
      <c r="U43" s="77"/>
      <c r="V43" s="78">
        <v>0.71966435185185185</v>
      </c>
      <c r="W43" s="79" t="s">
        <v>22</v>
      </c>
      <c r="X43" s="80"/>
      <c r="Y43" s="80"/>
      <c r="Z43" s="81"/>
      <c r="AA43" s="82"/>
      <c r="AB43" s="83"/>
      <c r="AC43" s="84" t="str">
        <f>TEXT(IF($E41="","",(IF($E42="",T41/(15-(COUNTIF($E41:$S41,""))),(IF($E43="",(T41+T42)/(30-(COUNTIF($E41:$S41,"")+COUNTIF($E42:$S42,""))), (T41+T42+T43)/(45-(COUNTIF($E41:$S41,"")+COUNTIF($E42:$S42,"")+COUNTIF($E43:$S43,"")))))))),"0,00")</f>
        <v>1,70</v>
      </c>
    </row>
    <row r="44" spans="1:29" ht="15.75" thickBot="1">
      <c r="A44" s="54">
        <v>71</v>
      </c>
      <c r="B44" s="55" t="s">
        <v>160</v>
      </c>
      <c r="C44" s="56" t="s">
        <v>24</v>
      </c>
      <c r="D44" s="56"/>
      <c r="E44" s="57">
        <v>0</v>
      </c>
      <c r="F44" s="57">
        <v>1</v>
      </c>
      <c r="G44" s="57">
        <v>2</v>
      </c>
      <c r="H44" s="57">
        <v>1</v>
      </c>
      <c r="I44" s="57">
        <v>2</v>
      </c>
      <c r="J44" s="57">
        <v>1</v>
      </c>
      <c r="K44" s="57">
        <v>5</v>
      </c>
      <c r="L44" s="57">
        <v>3</v>
      </c>
      <c r="M44" s="57">
        <v>0</v>
      </c>
      <c r="N44" s="57">
        <v>3</v>
      </c>
      <c r="O44" s="57"/>
      <c r="P44" s="57"/>
      <c r="Q44" s="57"/>
      <c r="R44" s="57"/>
      <c r="S44" s="57"/>
      <c r="T44" s="58">
        <f>IF(E44="","",SUM(E44:S44)+(COUNTIF(E44:S44,"5*")*5))</f>
        <v>18</v>
      </c>
      <c r="U44" s="59"/>
      <c r="V44" s="60">
        <f>SUM(T44:T46)+IF(ISNUMBER(U44),U44,0)+IF(ISNUMBER(U45),U45,0)+IF(ISNUMBER(U46),U46,0)</f>
        <v>58</v>
      </c>
      <c r="W44" s="61">
        <f>COUNTIF($E44:$S44,0)+COUNTIF($E45:$S45,0)+COUNTIF($E46:$S46,0)</f>
        <v>8</v>
      </c>
      <c r="X44" s="61">
        <f>COUNTIF($E44:$S44,1)+COUNTIF($E45:$S45,1)+COUNTIF($E46:$S46,1)</f>
        <v>6</v>
      </c>
      <c r="Y44" s="61">
        <f>COUNTIF($E44:$S44,2)+COUNTIF($E45:$S45,2)+COUNTIF($E46:$S46,2)</f>
        <v>4</v>
      </c>
      <c r="Z44" s="61">
        <f>COUNTIF($E44:$S44,3)+COUNTIF($E45:$S45,3)+COUNTIF($E46:$S46,3)</f>
        <v>8</v>
      </c>
      <c r="AA44" s="61">
        <f>COUNTIF($E44:$S44,5)+COUNTIF($E45:$S45,5)+COUNTIF($E46:$S46,5)</f>
        <v>4</v>
      </c>
      <c r="AB44" s="62">
        <f>COUNTIF($E44:$S44,"5*")+COUNTIF($E45:$S45,"5*")+COUNTIF($E46:$S46,"5*")</f>
        <v>0</v>
      </c>
      <c r="AC44" s="63">
        <f>COUNTIF($E44:$S44,20)+COUNTIF($E45:$S45,20)+COUNTIF($E46:$S46,20)</f>
        <v>0</v>
      </c>
    </row>
    <row r="45" spans="1:29" ht="16.5" thickBot="1">
      <c r="A45" s="64" t="s">
        <v>214</v>
      </c>
      <c r="B45" s="65" t="s">
        <v>17</v>
      </c>
      <c r="C45" s="65" t="s">
        <v>49</v>
      </c>
      <c r="D45" s="65"/>
      <c r="E45" s="66">
        <v>0</v>
      </c>
      <c r="F45" s="66">
        <v>1</v>
      </c>
      <c r="G45" s="66">
        <v>5</v>
      </c>
      <c r="H45" s="66">
        <v>3</v>
      </c>
      <c r="I45" s="66">
        <v>5</v>
      </c>
      <c r="J45" s="66">
        <v>3</v>
      </c>
      <c r="K45" s="66">
        <v>0</v>
      </c>
      <c r="L45" s="66">
        <v>1</v>
      </c>
      <c r="M45" s="66">
        <v>0</v>
      </c>
      <c r="N45" s="66">
        <v>2</v>
      </c>
      <c r="O45" s="66"/>
      <c r="P45" s="66"/>
      <c r="Q45" s="66"/>
      <c r="R45" s="66"/>
      <c r="S45" s="66"/>
      <c r="T45" s="67">
        <f>IF(E45="","",SUM(E45:S45)+(COUNTIF(E45:S45,"5*")*5))</f>
        <v>20</v>
      </c>
      <c r="U45" s="68"/>
      <c r="V45" s="69">
        <v>0.50208333333333321</v>
      </c>
      <c r="W45" s="70" t="s">
        <v>19</v>
      </c>
      <c r="X45" s="71"/>
      <c r="Y45" s="71"/>
      <c r="Z45" s="72"/>
      <c r="AA45" s="72"/>
      <c r="AB45" s="73"/>
      <c r="AC45" s="74" t="str">
        <f>TEXT( (V46-V45+0.00000000000001),"[hh].mm.ss")</f>
        <v>04.25.49</v>
      </c>
    </row>
    <row r="46" spans="1:29" ht="15.75" thickBot="1">
      <c r="A46" s="34" t="s">
        <v>20</v>
      </c>
      <c r="B46" s="35" t="s">
        <v>27</v>
      </c>
      <c r="C46" s="15"/>
      <c r="D46" s="16"/>
      <c r="E46" s="75">
        <v>0</v>
      </c>
      <c r="F46" s="75">
        <v>3</v>
      </c>
      <c r="G46" s="75">
        <v>3</v>
      </c>
      <c r="H46" s="75">
        <v>3</v>
      </c>
      <c r="I46" s="75">
        <v>5</v>
      </c>
      <c r="J46" s="75">
        <v>2</v>
      </c>
      <c r="K46" s="75">
        <v>1</v>
      </c>
      <c r="L46" s="75">
        <v>3</v>
      </c>
      <c r="M46" s="75">
        <v>0</v>
      </c>
      <c r="N46" s="75">
        <v>0</v>
      </c>
      <c r="O46" s="75"/>
      <c r="P46" s="75"/>
      <c r="Q46" s="75"/>
      <c r="R46" s="75"/>
      <c r="S46" s="75"/>
      <c r="T46" s="76">
        <f>IF(E46="","",SUM(E46:S46)+(COUNTIF(E46:S46,"5*")*5))</f>
        <v>20</v>
      </c>
      <c r="U46" s="77"/>
      <c r="V46" s="78">
        <v>0.6866782407407408</v>
      </c>
      <c r="W46" s="79" t="s">
        <v>22</v>
      </c>
      <c r="X46" s="80"/>
      <c r="Y46" s="80"/>
      <c r="Z46" s="81"/>
      <c r="AA46" s="82"/>
      <c r="AB46" s="83"/>
      <c r="AC46" s="84" t="str">
        <f>TEXT(IF($E44="","",(IF($E45="",T44/(15-(COUNTIF($E44:$S44,""))),(IF($E46="",(T44+T45)/(30-(COUNTIF($E44:$S44,"")+COUNTIF($E45:$S45,""))), (T44+T45+T46)/(45-(COUNTIF($E44:$S44,"")+COUNTIF($E45:$S45,"")+COUNTIF($E46:$S46,"")))))))),"0,00")</f>
        <v>1,93</v>
      </c>
    </row>
    <row r="47" spans="1:29" ht="15.75" thickBot="1">
      <c r="A47" s="54">
        <v>54</v>
      </c>
      <c r="B47" s="55" t="s">
        <v>161</v>
      </c>
      <c r="C47" s="56" t="s">
        <v>162</v>
      </c>
      <c r="D47" s="56"/>
      <c r="E47" s="57">
        <v>0</v>
      </c>
      <c r="F47" s="57">
        <v>0</v>
      </c>
      <c r="G47" s="57">
        <v>1</v>
      </c>
      <c r="H47" s="57">
        <v>0</v>
      </c>
      <c r="I47" s="57">
        <v>5</v>
      </c>
      <c r="J47" s="57">
        <v>1</v>
      </c>
      <c r="K47" s="57">
        <v>3</v>
      </c>
      <c r="L47" s="57">
        <v>1</v>
      </c>
      <c r="M47" s="57">
        <v>0</v>
      </c>
      <c r="N47" s="57">
        <v>5</v>
      </c>
      <c r="O47" s="57"/>
      <c r="P47" s="57"/>
      <c r="Q47" s="57"/>
      <c r="R47" s="57"/>
      <c r="S47" s="57"/>
      <c r="T47" s="58">
        <f>IF(E47="","",SUM(E47:S47)+(COUNTIF(E47:S47,"5*")*5))</f>
        <v>16</v>
      </c>
      <c r="U47" s="59"/>
      <c r="V47" s="60">
        <f>SUM(T47:T49)+IF(ISNUMBER(U47),U47,0)+IF(ISNUMBER(U48),U48,0)+IF(ISNUMBER(U49),U49,0)</f>
        <v>69</v>
      </c>
      <c r="W47" s="61">
        <f>COUNTIF($E47:$S47,0)+COUNTIF($E48:$S48,0)+COUNTIF($E49:$S49,0)</f>
        <v>6</v>
      </c>
      <c r="X47" s="61">
        <f>COUNTIF($E47:$S47,1)+COUNTIF($E48:$S48,1)+COUNTIF($E49:$S49,1)</f>
        <v>8</v>
      </c>
      <c r="Y47" s="61">
        <f>COUNTIF($E47:$S47,2)+COUNTIF($E48:$S48,2)+COUNTIF($E49:$S49,2)</f>
        <v>3</v>
      </c>
      <c r="Z47" s="61">
        <f>COUNTIF($E47:$S47,3)+COUNTIF($E48:$S48,3)+COUNTIF($E49:$S49,3)</f>
        <v>5</v>
      </c>
      <c r="AA47" s="61">
        <f>COUNTIF($E47:$S47,5)+COUNTIF($E48:$S48,5)+COUNTIF($E49:$S49,5)</f>
        <v>8</v>
      </c>
      <c r="AB47" s="62">
        <f>COUNTIF($E47:$S47,"5*")+COUNTIF($E48:$S48,"5*")+COUNTIF($E49:$S49,"5*")</f>
        <v>0</v>
      </c>
      <c r="AC47" s="63">
        <f>COUNTIF($E47:$S47,20)+COUNTIF($E48:$S48,20)+COUNTIF($E49:$S49,20)</f>
        <v>0</v>
      </c>
    </row>
    <row r="48" spans="1:29" ht="16.5" thickBot="1">
      <c r="A48" s="64" t="s">
        <v>215</v>
      </c>
      <c r="B48" s="65" t="s">
        <v>17</v>
      </c>
      <c r="C48" s="65" t="s">
        <v>163</v>
      </c>
      <c r="D48" s="65"/>
      <c r="E48" s="66">
        <v>1</v>
      </c>
      <c r="F48" s="66">
        <v>2</v>
      </c>
      <c r="G48" s="66">
        <v>2</v>
      </c>
      <c r="H48" s="66">
        <v>3</v>
      </c>
      <c r="I48" s="66">
        <v>5</v>
      </c>
      <c r="J48" s="66">
        <v>5</v>
      </c>
      <c r="K48" s="66">
        <v>5</v>
      </c>
      <c r="L48" s="66">
        <v>3</v>
      </c>
      <c r="M48" s="66">
        <v>0</v>
      </c>
      <c r="N48" s="66">
        <v>1</v>
      </c>
      <c r="O48" s="66"/>
      <c r="P48" s="66"/>
      <c r="Q48" s="66"/>
      <c r="R48" s="66"/>
      <c r="S48" s="66"/>
      <c r="T48" s="67">
        <f>IF(E48="","",SUM(E48:S48)+(COUNTIF(E48:S48,"5*")*5))</f>
        <v>27</v>
      </c>
      <c r="U48" s="68"/>
      <c r="V48" s="69">
        <v>0.50624999999999987</v>
      </c>
      <c r="W48" s="70" t="s">
        <v>19</v>
      </c>
      <c r="X48" s="71"/>
      <c r="Y48" s="71"/>
      <c r="Z48" s="72"/>
      <c r="AA48" s="72"/>
      <c r="AB48" s="73"/>
      <c r="AC48" s="74" t="str">
        <f>TEXT( (V49-V48+0.00000000000001),"[hh].mm.ss")</f>
        <v>04.25.01</v>
      </c>
    </row>
    <row r="49" spans="1:29" ht="15.75" thickBot="1">
      <c r="A49" s="34" t="s">
        <v>20</v>
      </c>
      <c r="B49" s="35" t="s">
        <v>27</v>
      </c>
      <c r="C49" s="15"/>
      <c r="D49" s="16"/>
      <c r="E49" s="75">
        <v>1</v>
      </c>
      <c r="F49" s="75">
        <v>1</v>
      </c>
      <c r="G49" s="75">
        <v>3</v>
      </c>
      <c r="H49" s="75">
        <v>2</v>
      </c>
      <c r="I49" s="75">
        <v>5</v>
      </c>
      <c r="J49" s="75">
        <v>5</v>
      </c>
      <c r="K49" s="75">
        <v>5</v>
      </c>
      <c r="L49" s="75">
        <v>3</v>
      </c>
      <c r="M49" s="75">
        <v>0</v>
      </c>
      <c r="N49" s="75">
        <v>1</v>
      </c>
      <c r="O49" s="75"/>
      <c r="P49" s="75"/>
      <c r="Q49" s="75"/>
      <c r="R49" s="75"/>
      <c r="S49" s="75"/>
      <c r="T49" s="76">
        <f>IF(E49="","",SUM(E49:S49)+(COUNTIF(E49:S49,"5*")*5))</f>
        <v>26</v>
      </c>
      <c r="U49" s="77"/>
      <c r="V49" s="78">
        <v>0.69028935185185192</v>
      </c>
      <c r="W49" s="79" t="s">
        <v>22</v>
      </c>
      <c r="X49" s="80"/>
      <c r="Y49" s="80"/>
      <c r="Z49" s="81"/>
      <c r="AA49" s="82"/>
      <c r="AB49" s="83"/>
      <c r="AC49" s="84" t="str">
        <f>TEXT(IF($E47="","",(IF($E48="",T47/(15-(COUNTIF($E47:$S47,""))),(IF($E49="",(T47+T48)/(30-(COUNTIF($E47:$S47,"")+COUNTIF($E48:$S48,""))), (T47+T48+T49)/(45-(COUNTIF($E47:$S47,"")+COUNTIF($E48:$S48,"")+COUNTIF($E49:$S49,"")))))))),"0,00")</f>
        <v>2,30</v>
      </c>
    </row>
    <row r="50" spans="1:29" ht="15.75" thickBot="1">
      <c r="A50" s="54">
        <v>69</v>
      </c>
      <c r="B50" s="55" t="s">
        <v>164</v>
      </c>
      <c r="C50" s="56" t="s">
        <v>165</v>
      </c>
      <c r="D50" s="56"/>
      <c r="E50" s="57">
        <v>2</v>
      </c>
      <c r="F50" s="57">
        <v>3</v>
      </c>
      <c r="G50" s="57">
        <v>5</v>
      </c>
      <c r="H50" s="57">
        <v>3</v>
      </c>
      <c r="I50" s="57">
        <v>5</v>
      </c>
      <c r="J50" s="57">
        <v>5</v>
      </c>
      <c r="K50" s="57">
        <v>2</v>
      </c>
      <c r="L50" s="57">
        <v>3</v>
      </c>
      <c r="M50" s="57">
        <v>0</v>
      </c>
      <c r="N50" s="57">
        <v>5</v>
      </c>
      <c r="O50" s="57"/>
      <c r="P50" s="57"/>
      <c r="Q50" s="57"/>
      <c r="R50" s="57"/>
      <c r="S50" s="57"/>
      <c r="T50" s="58">
        <f>IF(E50="","",SUM(E50:S50)+(COUNTIF(E50:S50,"5*")*5))</f>
        <v>33</v>
      </c>
      <c r="U50" s="59"/>
      <c r="V50" s="60">
        <f>SUM(T50:T52)+IF(ISNUMBER(U50),U50,0)+IF(ISNUMBER(U51),U51,0)+IF(ISNUMBER(U52),U52,0)</f>
        <v>92</v>
      </c>
      <c r="W50" s="61">
        <f>COUNTIF($E50:$S50,0)+COUNTIF($E51:$S51,0)+COUNTIF($E52:$S52,0)</f>
        <v>3</v>
      </c>
      <c r="X50" s="61">
        <f>COUNTIF($E50:$S50,1)+COUNTIF($E51:$S51,1)+COUNTIF($E52:$S52,1)</f>
        <v>2</v>
      </c>
      <c r="Y50" s="61">
        <f>COUNTIF($E50:$S50,2)+COUNTIF($E51:$S51,2)+COUNTIF($E52:$S52,2)</f>
        <v>5</v>
      </c>
      <c r="Z50" s="61">
        <f>COUNTIF($E50:$S50,3)+COUNTIF($E51:$S51,3)+COUNTIF($E52:$S52,3)</f>
        <v>10</v>
      </c>
      <c r="AA50" s="61">
        <f>COUNTIF($E50:$S50,5)+COUNTIF($E51:$S51,5)+COUNTIF($E52:$S52,5)</f>
        <v>10</v>
      </c>
      <c r="AB50" s="62">
        <f>COUNTIF($E50:$S50,"5*")+COUNTIF($E51:$S51,"5*")+COUNTIF($E52:$S52,"5*")</f>
        <v>0</v>
      </c>
      <c r="AC50" s="63">
        <f>COUNTIF($E50:$S50,20)+COUNTIF($E51:$S51,20)+COUNTIF($E52:$S52,20)</f>
        <v>0</v>
      </c>
    </row>
    <row r="51" spans="1:29" ht="16.5" thickBot="1">
      <c r="A51" s="64" t="s">
        <v>216</v>
      </c>
      <c r="B51" s="65" t="s">
        <v>17</v>
      </c>
      <c r="C51" s="65" t="s">
        <v>67</v>
      </c>
      <c r="D51" s="65"/>
      <c r="E51" s="66">
        <v>5</v>
      </c>
      <c r="F51" s="66">
        <v>2</v>
      </c>
      <c r="G51" s="66">
        <v>5</v>
      </c>
      <c r="H51" s="66">
        <v>3</v>
      </c>
      <c r="I51" s="66">
        <v>5</v>
      </c>
      <c r="J51" s="66">
        <v>5</v>
      </c>
      <c r="K51" s="66">
        <v>1</v>
      </c>
      <c r="L51" s="66">
        <v>3</v>
      </c>
      <c r="M51" s="66">
        <v>2</v>
      </c>
      <c r="N51" s="66">
        <v>0</v>
      </c>
      <c r="O51" s="66"/>
      <c r="P51" s="66"/>
      <c r="Q51" s="66"/>
      <c r="R51" s="66"/>
      <c r="S51" s="66"/>
      <c r="T51" s="67">
        <f>IF(E51="","",SUM(E51:S51)+(COUNTIF(E51:S51,"5*")*5))</f>
        <v>31</v>
      </c>
      <c r="U51" s="68"/>
      <c r="V51" s="69">
        <v>0.50555555555555542</v>
      </c>
      <c r="W51" s="70" t="s">
        <v>19</v>
      </c>
      <c r="X51" s="71"/>
      <c r="Y51" s="71"/>
      <c r="Z51" s="72"/>
      <c r="AA51" s="72"/>
      <c r="AB51" s="73"/>
      <c r="AC51" s="74" t="str">
        <f>TEXT( (V52-V51+0.00000000000001),"[hh].mm.ss")</f>
        <v>05.03.22</v>
      </c>
    </row>
    <row r="52" spans="1:29" ht="15.75" thickBot="1">
      <c r="A52" s="34" t="s">
        <v>20</v>
      </c>
      <c r="B52" s="35" t="s">
        <v>27</v>
      </c>
      <c r="C52" s="15"/>
      <c r="D52" s="16"/>
      <c r="E52" s="75">
        <v>3</v>
      </c>
      <c r="F52" s="75">
        <v>5</v>
      </c>
      <c r="G52" s="75">
        <v>5</v>
      </c>
      <c r="H52" s="75">
        <v>1</v>
      </c>
      <c r="I52" s="75">
        <v>0</v>
      </c>
      <c r="J52" s="75">
        <v>3</v>
      </c>
      <c r="K52" s="75">
        <v>3</v>
      </c>
      <c r="L52" s="75">
        <v>3</v>
      </c>
      <c r="M52" s="75">
        <v>3</v>
      </c>
      <c r="N52" s="75">
        <v>2</v>
      </c>
      <c r="O52" s="75"/>
      <c r="P52" s="75"/>
      <c r="Q52" s="75"/>
      <c r="R52" s="75"/>
      <c r="S52" s="75"/>
      <c r="T52" s="76">
        <f>IF(E52="","",SUM(E52:S52)+(COUNTIF(E52:S52,"5*")*5))</f>
        <v>28</v>
      </c>
      <c r="U52" s="77"/>
      <c r="V52" s="78">
        <v>0.71622685185185186</v>
      </c>
      <c r="W52" s="79" t="s">
        <v>22</v>
      </c>
      <c r="X52" s="80"/>
      <c r="Y52" s="80"/>
      <c r="Z52" s="81"/>
      <c r="AA52" s="82"/>
      <c r="AB52" s="83"/>
      <c r="AC52" s="84" t="str">
        <f>TEXT(IF($E50="","",(IF($E51="",T50/(15-(COUNTIF($E50:$S50,""))),(IF($E52="",(T50+T51)/(30-(COUNTIF($E50:$S50,"")+COUNTIF($E51:$S51,""))), (T50+T51+T52)/(45-(COUNTIF($E50:$S50,"")+COUNTIF($E51:$S51,"")+COUNTIF($E52:$S52,"")))))))),"0,00")</f>
        <v>3,07</v>
      </c>
    </row>
    <row r="53" spans="1:29" ht="15.75" thickBot="1">
      <c r="A53" s="54">
        <v>58</v>
      </c>
      <c r="B53" s="55" t="s">
        <v>149</v>
      </c>
      <c r="C53" s="56" t="s">
        <v>166</v>
      </c>
      <c r="D53" s="56"/>
      <c r="E53" s="57">
        <v>5</v>
      </c>
      <c r="F53" s="57">
        <v>5</v>
      </c>
      <c r="G53" s="57">
        <v>5</v>
      </c>
      <c r="H53" s="57">
        <v>3</v>
      </c>
      <c r="I53" s="57">
        <v>5</v>
      </c>
      <c r="J53" s="57">
        <v>1</v>
      </c>
      <c r="K53" s="57">
        <v>1</v>
      </c>
      <c r="L53" s="57">
        <v>3</v>
      </c>
      <c r="M53" s="57">
        <v>2</v>
      </c>
      <c r="N53" s="57">
        <v>1</v>
      </c>
      <c r="O53" s="57"/>
      <c r="P53" s="57"/>
      <c r="Q53" s="57"/>
      <c r="R53" s="57"/>
      <c r="S53" s="57"/>
      <c r="T53" s="58">
        <f>IF(E53="","",SUM(E53:S53)+(COUNTIF(E53:S53,"5*")*5))</f>
        <v>31</v>
      </c>
      <c r="U53" s="59"/>
      <c r="V53" s="60">
        <f>SUM(T53:T55)+IF(ISNUMBER(U53),U53,0)+IF(ISNUMBER(U54),U54,0)+IF(ISNUMBER(U55),U55,0)</f>
        <v>101</v>
      </c>
      <c r="W53" s="61">
        <f>COUNTIF($E53:$S53,0)+COUNTIF($E54:$S54,0)+COUNTIF($E55:$S55,0)</f>
        <v>1</v>
      </c>
      <c r="X53" s="61">
        <f>COUNTIF($E53:$S53,1)+COUNTIF($E54:$S54,1)+COUNTIF($E55:$S55,1)</f>
        <v>5</v>
      </c>
      <c r="Y53" s="61">
        <f>COUNTIF($E53:$S53,2)+COUNTIF($E54:$S54,2)+COUNTIF($E55:$S55,2)</f>
        <v>2</v>
      </c>
      <c r="Z53" s="61">
        <f>COUNTIF($E53:$S53,3)+COUNTIF($E54:$S54,3)+COUNTIF($E55:$S55,3)</f>
        <v>9</v>
      </c>
      <c r="AA53" s="61">
        <f>COUNTIF($E53:$S53,5)+COUNTIF($E54:$S54,5)+COUNTIF($E55:$S55,5)</f>
        <v>13</v>
      </c>
      <c r="AB53" s="62">
        <f>COUNTIF($E53:$S53,"5*")+COUNTIF($E54:$S54,"5*")+COUNTIF($E55:$S55,"5*")</f>
        <v>0</v>
      </c>
      <c r="AC53" s="63">
        <f>COUNTIF($E53:$S53,20)+COUNTIF($E54:$S54,20)+COUNTIF($E55:$S55,20)</f>
        <v>0</v>
      </c>
    </row>
    <row r="54" spans="1:29" ht="16.5" thickBot="1">
      <c r="A54" s="64" t="s">
        <v>217</v>
      </c>
      <c r="B54" s="65" t="s">
        <v>35</v>
      </c>
      <c r="C54" s="65" t="s">
        <v>49</v>
      </c>
      <c r="D54" s="65"/>
      <c r="E54" s="66">
        <v>3</v>
      </c>
      <c r="F54" s="66">
        <v>5</v>
      </c>
      <c r="G54" s="66">
        <v>5</v>
      </c>
      <c r="H54" s="66">
        <v>5</v>
      </c>
      <c r="I54" s="66">
        <v>5</v>
      </c>
      <c r="J54" s="66">
        <v>3</v>
      </c>
      <c r="K54" s="66">
        <v>1</v>
      </c>
      <c r="L54" s="66">
        <v>3</v>
      </c>
      <c r="M54" s="66">
        <v>1</v>
      </c>
      <c r="N54" s="66">
        <v>3</v>
      </c>
      <c r="O54" s="66"/>
      <c r="P54" s="66"/>
      <c r="Q54" s="66"/>
      <c r="R54" s="66"/>
      <c r="S54" s="66"/>
      <c r="T54" s="67">
        <f>IF(E54="","",SUM(E54:S54)+(COUNTIF(E54:S54,"5*")*5))</f>
        <v>34</v>
      </c>
      <c r="U54" s="68"/>
      <c r="V54" s="69">
        <v>0.50277777777777766</v>
      </c>
      <c r="W54" s="70" t="s">
        <v>19</v>
      </c>
      <c r="X54" s="71"/>
      <c r="Y54" s="71"/>
      <c r="Z54" s="72"/>
      <c r="AA54" s="72"/>
      <c r="AB54" s="73"/>
      <c r="AC54" s="74" t="str">
        <f>TEXT( (V55-V54+0.00000000000001),"[hh].mm.ss")</f>
        <v>04.35.11</v>
      </c>
    </row>
    <row r="55" spans="1:29" ht="15.75" thickBot="1">
      <c r="A55" s="34" t="s">
        <v>20</v>
      </c>
      <c r="B55" s="35" t="s">
        <v>50</v>
      </c>
      <c r="C55" s="15"/>
      <c r="D55" s="16"/>
      <c r="E55" s="75">
        <v>5</v>
      </c>
      <c r="F55" s="75">
        <v>5</v>
      </c>
      <c r="G55" s="75">
        <v>3</v>
      </c>
      <c r="H55" s="75">
        <v>5</v>
      </c>
      <c r="I55" s="75">
        <v>5</v>
      </c>
      <c r="J55" s="75">
        <v>3</v>
      </c>
      <c r="K55" s="75">
        <v>3</v>
      </c>
      <c r="L55" s="75">
        <v>2</v>
      </c>
      <c r="M55" s="75">
        <v>0</v>
      </c>
      <c r="N55" s="75">
        <v>5</v>
      </c>
      <c r="O55" s="75"/>
      <c r="P55" s="75"/>
      <c r="Q55" s="75"/>
      <c r="R55" s="75"/>
      <c r="S55" s="75"/>
      <c r="T55" s="76">
        <f>IF(E55="","",SUM(E55:S55)+(COUNTIF(E55:S55,"5*")*5))</f>
        <v>36</v>
      </c>
      <c r="U55" s="77"/>
      <c r="V55" s="78">
        <v>0.69387731481481474</v>
      </c>
      <c r="W55" s="79" t="s">
        <v>22</v>
      </c>
      <c r="X55" s="80"/>
      <c r="Y55" s="80"/>
      <c r="Z55" s="81"/>
      <c r="AA55" s="82"/>
      <c r="AB55" s="83"/>
      <c r="AC55" s="84" t="str">
        <f>TEXT(IF($E53="","",(IF($E54="",T53/(15-(COUNTIF($E53:$S53,""))),(IF($E55="",(T53+T54)/(30-(COUNTIF($E53:$S53,"")+COUNTIF($E54:$S54,""))), (T53+T54+T55)/(45-(COUNTIF($E53:$S53,"")+COUNTIF($E54:$S54,"")+COUNTIF($E55:$S55,"")))))))),"0,00")</f>
        <v>3,37</v>
      </c>
    </row>
    <row r="56" spans="1:29" ht="15.75" thickBot="1">
      <c r="A56" s="54">
        <v>131</v>
      </c>
      <c r="B56" s="55" t="s">
        <v>152</v>
      </c>
      <c r="C56" s="56" t="s">
        <v>59</v>
      </c>
      <c r="D56" s="56"/>
      <c r="E56" s="57">
        <v>0</v>
      </c>
      <c r="F56" s="57">
        <v>1</v>
      </c>
      <c r="G56" s="57">
        <v>0</v>
      </c>
      <c r="H56" s="57">
        <v>2</v>
      </c>
      <c r="I56" s="57">
        <v>0</v>
      </c>
      <c r="J56" s="57">
        <v>1</v>
      </c>
      <c r="K56" s="57">
        <v>1</v>
      </c>
      <c r="L56" s="57">
        <v>0</v>
      </c>
      <c r="M56" s="57">
        <v>0</v>
      </c>
      <c r="N56" s="57">
        <v>0</v>
      </c>
      <c r="O56" s="57"/>
      <c r="P56" s="57"/>
      <c r="Q56" s="57"/>
      <c r="R56" s="57"/>
      <c r="S56" s="57"/>
      <c r="T56" s="58">
        <f>IF(E56="","",SUM(E56:S56)+(COUNTIF(E56:S56,"5*")*5))</f>
        <v>5</v>
      </c>
      <c r="U56" s="59"/>
      <c r="V56" s="60">
        <f>SUM(T56:T58)+IF(ISNUMBER(U56),U56,0)+IF(ISNUMBER(U57),U57,0)+IF(ISNUMBER(U58),U58,0)</f>
        <v>17</v>
      </c>
      <c r="W56" s="61">
        <f>COUNTIF($E56:$S56,0)+COUNTIF($E57:$S57,0)+COUNTIF($E58:$S58,0)</f>
        <v>20</v>
      </c>
      <c r="X56" s="61">
        <f>COUNTIF($E56:$S56,1)+COUNTIF($E57:$S57,1)+COUNTIF($E58:$S58,1)</f>
        <v>6</v>
      </c>
      <c r="Y56" s="61">
        <f>COUNTIF($E56:$S56,2)+COUNTIF($E57:$S57,2)+COUNTIF($E58:$S58,2)</f>
        <v>3</v>
      </c>
      <c r="Z56" s="61">
        <f>COUNTIF($E56:$S56,3)+COUNTIF($E57:$S57,3)+COUNTIF($E58:$S58,3)</f>
        <v>0</v>
      </c>
      <c r="AA56" s="61">
        <f>COUNTIF($E56:$S56,5)+COUNTIF($E57:$S57,5)+COUNTIF($E58:$S58,5)</f>
        <v>1</v>
      </c>
      <c r="AB56" s="62">
        <f>COUNTIF($E56:$S56,"5*")+COUNTIF($E57:$S57,"5*")+COUNTIF($E58:$S58,"5*")</f>
        <v>0</v>
      </c>
      <c r="AC56" s="63">
        <f>COUNTIF($E56:$S56,20)+COUNTIF($E57:$S57,20)+COUNTIF($E58:$S58,20)</f>
        <v>0</v>
      </c>
    </row>
    <row r="57" spans="1:29" ht="16.5" thickBot="1">
      <c r="A57" s="64" t="s">
        <v>218</v>
      </c>
      <c r="B57" s="65" t="s">
        <v>17</v>
      </c>
      <c r="C57" s="65" t="s">
        <v>120</v>
      </c>
      <c r="D57" s="65"/>
      <c r="E57" s="66">
        <v>0</v>
      </c>
      <c r="F57" s="66">
        <v>0</v>
      </c>
      <c r="G57" s="66">
        <v>0</v>
      </c>
      <c r="H57" s="66">
        <v>2</v>
      </c>
      <c r="I57" s="66">
        <v>0</v>
      </c>
      <c r="J57" s="66">
        <v>0</v>
      </c>
      <c r="K57" s="66">
        <v>1</v>
      </c>
      <c r="L57" s="66">
        <v>0</v>
      </c>
      <c r="M57" s="66">
        <v>0</v>
      </c>
      <c r="N57" s="66">
        <v>0</v>
      </c>
      <c r="O57" s="66"/>
      <c r="P57" s="66"/>
      <c r="Q57" s="66"/>
      <c r="R57" s="66"/>
      <c r="S57" s="66"/>
      <c r="T57" s="67">
        <f>IF(E57="","",SUM(E57:S57)+(COUNTIF(E57:S57,"5*")*5))</f>
        <v>3</v>
      </c>
      <c r="U57" s="68"/>
      <c r="V57" s="69">
        <v>0.49236111111111097</v>
      </c>
      <c r="W57" s="70" t="s">
        <v>19</v>
      </c>
      <c r="X57" s="71"/>
      <c r="Y57" s="71"/>
      <c r="Z57" s="72"/>
      <c r="AA57" s="72"/>
      <c r="AB57" s="73"/>
      <c r="AC57" s="74" t="str">
        <f>TEXT( (V58-V57+0.00000000000001),"[hh].mm.ss")</f>
        <v>04.24.52</v>
      </c>
    </row>
    <row r="58" spans="1:29" ht="15.75" thickBot="1">
      <c r="A58" s="34" t="s">
        <v>20</v>
      </c>
      <c r="B58" s="35" t="s">
        <v>27</v>
      </c>
      <c r="C58" s="15"/>
      <c r="D58" s="16"/>
      <c r="E58" s="75">
        <v>5</v>
      </c>
      <c r="F58" s="75">
        <v>0</v>
      </c>
      <c r="G58" s="75">
        <v>0</v>
      </c>
      <c r="H58" s="75">
        <v>2</v>
      </c>
      <c r="I58" s="75">
        <v>0</v>
      </c>
      <c r="J58" s="75">
        <v>0</v>
      </c>
      <c r="K58" s="75">
        <v>0</v>
      </c>
      <c r="L58" s="75">
        <v>1</v>
      </c>
      <c r="M58" s="75">
        <v>1</v>
      </c>
      <c r="N58" s="75">
        <v>0</v>
      </c>
      <c r="O58" s="75"/>
      <c r="P58" s="75"/>
      <c r="Q58" s="75"/>
      <c r="R58" s="75"/>
      <c r="S58" s="75"/>
      <c r="T58" s="76">
        <f>IF(E58="","",SUM(E58:S58)+(COUNTIF(E58:S58,"5*")*5))</f>
        <v>9</v>
      </c>
      <c r="U58" s="77"/>
      <c r="V58" s="78">
        <v>0.67629629629629628</v>
      </c>
      <c r="W58" s="79" t="s">
        <v>22</v>
      </c>
      <c r="X58" s="80"/>
      <c r="Y58" s="80"/>
      <c r="Z58" s="81"/>
      <c r="AA58" s="82"/>
      <c r="AB58" s="83"/>
      <c r="AC58" s="84" t="str">
        <f>TEXT(IF($E56="","",(IF($E57="",T56/(15-(COUNTIF($E56:$S56,""))),(IF($E58="",(T56+T57)/(30-(COUNTIF($E56:$S56,"")+COUNTIF($E57:$S57,""))), (T56+T57+T58)/(45-(COUNTIF($E56:$S56,"")+COUNTIF($E57:$S57,"")+COUNTIF($E58:$S58,"")))))))),"0,00")</f>
        <v>0,57</v>
      </c>
    </row>
    <row r="59" spans="1:29" ht="15.75" thickBot="1">
      <c r="A59" s="54">
        <v>103</v>
      </c>
      <c r="B59" s="55" t="s">
        <v>169</v>
      </c>
      <c r="C59" s="56" t="s">
        <v>156</v>
      </c>
      <c r="D59" s="56"/>
      <c r="E59" s="57">
        <v>0</v>
      </c>
      <c r="F59" s="57">
        <v>0</v>
      </c>
      <c r="G59" s="57">
        <v>0</v>
      </c>
      <c r="H59" s="57">
        <v>1</v>
      </c>
      <c r="I59" s="57">
        <v>0</v>
      </c>
      <c r="J59" s="57">
        <v>1</v>
      </c>
      <c r="K59" s="57">
        <v>0</v>
      </c>
      <c r="L59" s="57">
        <v>3</v>
      </c>
      <c r="M59" s="57">
        <v>0</v>
      </c>
      <c r="N59" s="57">
        <v>0</v>
      </c>
      <c r="O59" s="57"/>
      <c r="P59" s="57"/>
      <c r="Q59" s="57"/>
      <c r="R59" s="57"/>
      <c r="S59" s="57"/>
      <c r="T59" s="58">
        <f>IF(E59="","",SUM(E59:S59)+(COUNTIF(E59:S59,"5*")*5))</f>
        <v>5</v>
      </c>
      <c r="U59" s="59"/>
      <c r="V59" s="60">
        <f>SUM(T59:T61)+IF(ISNUMBER(U59),U59,0)+IF(ISNUMBER(U60),U60,0)+IF(ISNUMBER(U61),U61,0)</f>
        <v>25</v>
      </c>
      <c r="W59" s="61">
        <f>COUNTIF($E59:$S59,0)+COUNTIF($E60:$S60,0)+COUNTIF($E61:$S61,0)</f>
        <v>18</v>
      </c>
      <c r="X59" s="61">
        <f>COUNTIF($E59:$S59,1)+COUNTIF($E60:$S60,1)+COUNTIF($E61:$S61,1)</f>
        <v>5</v>
      </c>
      <c r="Y59" s="61">
        <f>COUNTIF($E59:$S59,2)+COUNTIF($E60:$S60,2)+COUNTIF($E61:$S61,2)</f>
        <v>3</v>
      </c>
      <c r="Z59" s="61">
        <f>COUNTIF($E59:$S59,3)+COUNTIF($E60:$S60,3)+COUNTIF($E61:$S61,3)</f>
        <v>3</v>
      </c>
      <c r="AA59" s="61">
        <f>COUNTIF($E59:$S59,5)+COUNTIF($E60:$S60,5)+COUNTIF($E61:$S61,5)</f>
        <v>1</v>
      </c>
      <c r="AB59" s="62">
        <f>COUNTIF($E59:$S59,"5*")+COUNTIF($E60:$S60,"5*")+COUNTIF($E61:$S61,"5*")</f>
        <v>0</v>
      </c>
      <c r="AC59" s="63">
        <f>COUNTIF($E59:$S59,20)+COUNTIF($E60:$S60,20)+COUNTIF($E61:$S61,20)</f>
        <v>0</v>
      </c>
    </row>
    <row r="60" spans="1:29" ht="16.5" thickBot="1">
      <c r="A60" s="64" t="s">
        <v>219</v>
      </c>
      <c r="B60" s="65" t="s">
        <v>17</v>
      </c>
      <c r="C60" s="65" t="s">
        <v>170</v>
      </c>
      <c r="D60" s="65"/>
      <c r="E60" s="66">
        <v>5</v>
      </c>
      <c r="F60" s="66">
        <v>2</v>
      </c>
      <c r="G60" s="66">
        <v>0</v>
      </c>
      <c r="H60" s="66">
        <v>3</v>
      </c>
      <c r="I60" s="66">
        <v>0</v>
      </c>
      <c r="J60" s="66">
        <v>3</v>
      </c>
      <c r="K60" s="66">
        <v>1</v>
      </c>
      <c r="L60" s="66">
        <v>1</v>
      </c>
      <c r="M60" s="66">
        <v>0</v>
      </c>
      <c r="N60" s="66">
        <v>2</v>
      </c>
      <c r="O60" s="66"/>
      <c r="P60" s="66"/>
      <c r="Q60" s="66"/>
      <c r="R60" s="66"/>
      <c r="S60" s="66"/>
      <c r="T60" s="67">
        <f>IF(E60="","",SUM(E60:S60)+(COUNTIF(E60:S60,"5*")*5))</f>
        <v>17</v>
      </c>
      <c r="U60" s="68"/>
      <c r="V60" s="69">
        <v>0.50069444444444433</v>
      </c>
      <c r="W60" s="70" t="s">
        <v>19</v>
      </c>
      <c r="X60" s="71"/>
      <c r="Y60" s="71"/>
      <c r="Z60" s="72"/>
      <c r="AA60" s="72"/>
      <c r="AB60" s="73"/>
      <c r="AC60" s="74" t="str">
        <f>TEXT( (V61-V60+0.00000000000001),"[hh].mm.ss")</f>
        <v>04.31.32</v>
      </c>
    </row>
    <row r="61" spans="1:29" ht="15.75" thickBot="1">
      <c r="A61" s="34" t="s">
        <v>20</v>
      </c>
      <c r="B61" s="35" t="s">
        <v>171</v>
      </c>
      <c r="C61" s="15"/>
      <c r="D61" s="16"/>
      <c r="E61" s="75">
        <v>0</v>
      </c>
      <c r="F61" s="75">
        <v>0</v>
      </c>
      <c r="G61" s="75">
        <v>0</v>
      </c>
      <c r="H61" s="75">
        <v>0</v>
      </c>
      <c r="I61" s="75">
        <v>0</v>
      </c>
      <c r="J61" s="75">
        <v>2</v>
      </c>
      <c r="K61" s="75">
        <v>1</v>
      </c>
      <c r="L61" s="75">
        <v>0</v>
      </c>
      <c r="M61" s="75">
        <v>0</v>
      </c>
      <c r="N61" s="75">
        <v>0</v>
      </c>
      <c r="O61" s="75"/>
      <c r="P61" s="75"/>
      <c r="Q61" s="75"/>
      <c r="R61" s="75"/>
      <c r="S61" s="75"/>
      <c r="T61" s="76">
        <f>IF(E61="","",SUM(E61:S61)+(COUNTIF(E61:S61,"5*")*5))</f>
        <v>3</v>
      </c>
      <c r="U61" s="77"/>
      <c r="V61" s="78">
        <v>0.68925925925925924</v>
      </c>
      <c r="W61" s="79" t="s">
        <v>22</v>
      </c>
      <c r="X61" s="80"/>
      <c r="Y61" s="80"/>
      <c r="Z61" s="81"/>
      <c r="AA61" s="82"/>
      <c r="AB61" s="83"/>
      <c r="AC61" s="84" t="str">
        <f>TEXT(IF($E59="","",(IF($E60="",T59/(15-(COUNTIF($E59:$S59,""))),(IF($E61="",(T59+T60)/(30-(COUNTIF($E59:$S59,"")+COUNTIF($E60:$S60,""))), (T59+T60+T61)/(45-(COUNTIF($E59:$S59,"")+COUNTIF($E60:$S60,"")+COUNTIF($E61:$S61,"")))))))),"0,00")</f>
        <v>0,83</v>
      </c>
    </row>
    <row r="62" spans="1:29" ht="15.75" thickBot="1">
      <c r="A62" s="54">
        <v>104</v>
      </c>
      <c r="B62" s="55" t="s">
        <v>64</v>
      </c>
      <c r="C62" s="56" t="s">
        <v>153</v>
      </c>
      <c r="D62" s="56"/>
      <c r="E62" s="57">
        <v>0</v>
      </c>
      <c r="F62" s="57">
        <v>0</v>
      </c>
      <c r="G62" s="57">
        <v>0</v>
      </c>
      <c r="H62" s="57">
        <v>3</v>
      </c>
      <c r="I62" s="57">
        <v>0</v>
      </c>
      <c r="J62" s="57">
        <v>1</v>
      </c>
      <c r="K62" s="57">
        <v>3</v>
      </c>
      <c r="L62" s="57">
        <v>2</v>
      </c>
      <c r="M62" s="57">
        <v>1</v>
      </c>
      <c r="N62" s="57">
        <v>0</v>
      </c>
      <c r="O62" s="57"/>
      <c r="P62" s="57"/>
      <c r="Q62" s="57"/>
      <c r="R62" s="57"/>
      <c r="S62" s="57"/>
      <c r="T62" s="58">
        <f>IF(E62="","",SUM(E62:S62)+(COUNTIF(E62:S62,"5*")*5))</f>
        <v>10</v>
      </c>
      <c r="U62" s="59"/>
      <c r="V62" s="60">
        <f>SUM(T62:T64)+IF(ISNUMBER(U62),U62,0)+IF(ISNUMBER(U63),U63,0)+IF(ISNUMBER(U64),U64,0)</f>
        <v>36</v>
      </c>
      <c r="W62" s="61">
        <f>COUNTIF($E62:$S62,0)+COUNTIF($E63:$S63,0)+COUNTIF($E64:$S64,0)</f>
        <v>13</v>
      </c>
      <c r="X62" s="61">
        <f>COUNTIF($E62:$S62,1)+COUNTIF($E63:$S63,1)+COUNTIF($E64:$S64,1)</f>
        <v>6</v>
      </c>
      <c r="Y62" s="61">
        <f>COUNTIF($E62:$S62,2)+COUNTIF($E63:$S63,2)+COUNTIF($E64:$S64,2)</f>
        <v>5</v>
      </c>
      <c r="Z62" s="61">
        <f>COUNTIF($E62:$S62,3)+COUNTIF($E63:$S63,3)+COUNTIF($E64:$S64,3)</f>
        <v>5</v>
      </c>
      <c r="AA62" s="61">
        <f>COUNTIF($E62:$S62,5)+COUNTIF($E63:$S63,5)+COUNTIF($E64:$S64,5)</f>
        <v>1</v>
      </c>
      <c r="AB62" s="62">
        <f>COUNTIF($E62:$S62,"5*")+COUNTIF($E63:$S63,"5*")+COUNTIF($E64:$S64,"5*")</f>
        <v>0</v>
      </c>
      <c r="AC62" s="63">
        <f>COUNTIF($E62:$S62,20)+COUNTIF($E63:$S63,20)+COUNTIF($E64:$S64,20)</f>
        <v>0</v>
      </c>
    </row>
    <row r="63" spans="1:29" ht="16.5" thickBot="1">
      <c r="A63" s="64" t="s">
        <v>220</v>
      </c>
      <c r="B63" s="65" t="s">
        <v>17</v>
      </c>
      <c r="C63" s="65" t="s">
        <v>31</v>
      </c>
      <c r="D63" s="65"/>
      <c r="E63" s="66">
        <v>0</v>
      </c>
      <c r="F63" s="66">
        <v>2</v>
      </c>
      <c r="G63" s="66">
        <v>0</v>
      </c>
      <c r="H63" s="66">
        <v>3</v>
      </c>
      <c r="I63" s="66">
        <v>0</v>
      </c>
      <c r="J63" s="66">
        <v>1</v>
      </c>
      <c r="K63" s="66">
        <v>3</v>
      </c>
      <c r="L63" s="66">
        <v>2</v>
      </c>
      <c r="M63" s="66">
        <v>1</v>
      </c>
      <c r="N63" s="66">
        <v>1</v>
      </c>
      <c r="O63" s="66"/>
      <c r="P63" s="66"/>
      <c r="Q63" s="66"/>
      <c r="R63" s="66"/>
      <c r="S63" s="66"/>
      <c r="T63" s="67">
        <f>IF(E63="","",SUM(E63:S63)+(COUNTIF(E63:S63,"5*")*5))</f>
        <v>13</v>
      </c>
      <c r="U63" s="68"/>
      <c r="V63" s="69">
        <v>0.50138888888888877</v>
      </c>
      <c r="W63" s="70" t="s">
        <v>19</v>
      </c>
      <c r="X63" s="71"/>
      <c r="Y63" s="71"/>
      <c r="Z63" s="72"/>
      <c r="AA63" s="72"/>
      <c r="AB63" s="73"/>
      <c r="AC63" s="74" t="str">
        <f>TEXT( (V64-V63+0.00000000000001),"[hh].mm.ss")</f>
        <v>04.57.52</v>
      </c>
    </row>
    <row r="64" spans="1:29" ht="15.75" thickBot="1">
      <c r="A64" s="34" t="s">
        <v>20</v>
      </c>
      <c r="B64" s="35" t="s">
        <v>21</v>
      </c>
      <c r="C64" s="15"/>
      <c r="D64" s="16"/>
      <c r="E64" s="75">
        <v>0</v>
      </c>
      <c r="F64" s="75">
        <v>0</v>
      </c>
      <c r="G64" s="75">
        <v>0</v>
      </c>
      <c r="H64" s="75">
        <v>5</v>
      </c>
      <c r="I64" s="75">
        <v>0</v>
      </c>
      <c r="J64" s="75">
        <v>3</v>
      </c>
      <c r="K64" s="75">
        <v>2</v>
      </c>
      <c r="L64" s="75">
        <v>2</v>
      </c>
      <c r="M64" s="75">
        <v>1</v>
      </c>
      <c r="N64" s="75">
        <v>0</v>
      </c>
      <c r="O64" s="75"/>
      <c r="P64" s="75"/>
      <c r="Q64" s="75"/>
      <c r="R64" s="75"/>
      <c r="S64" s="75"/>
      <c r="T64" s="76">
        <f>IF(E64="","",SUM(E64:S64)+(COUNTIF(E64:S64,"5*")*5))</f>
        <v>13</v>
      </c>
      <c r="U64" s="77"/>
      <c r="V64" s="78">
        <v>0.70824074074074073</v>
      </c>
      <c r="W64" s="79" t="s">
        <v>22</v>
      </c>
      <c r="X64" s="80"/>
      <c r="Y64" s="80"/>
      <c r="Z64" s="81"/>
      <c r="AA64" s="82"/>
      <c r="AB64" s="83"/>
      <c r="AC64" s="84" t="str">
        <f>TEXT(IF($E62="","",(IF($E63="",T62/(15-(COUNTIF($E62:$S62,""))),(IF($E64="",(T62+T63)/(30-(COUNTIF($E62:$S62,"")+COUNTIF($E63:$S63,""))), (T62+T63+T64)/(45-(COUNTIF($E62:$S62,"")+COUNTIF($E63:$S63,"")+COUNTIF($E64:$S64,"")))))))),"0,00")</f>
        <v>1,20</v>
      </c>
    </row>
    <row r="65" spans="1:29" ht="15.75" thickBot="1">
      <c r="A65" s="54">
        <v>114</v>
      </c>
      <c r="B65" s="55" t="s">
        <v>172</v>
      </c>
      <c r="C65" s="56" t="s">
        <v>173</v>
      </c>
      <c r="D65" s="56"/>
      <c r="E65" s="57">
        <v>0</v>
      </c>
      <c r="F65" s="57">
        <v>0</v>
      </c>
      <c r="G65" s="57">
        <v>1</v>
      </c>
      <c r="H65" s="57">
        <v>5</v>
      </c>
      <c r="I65" s="57">
        <v>0</v>
      </c>
      <c r="J65" s="57">
        <v>3</v>
      </c>
      <c r="K65" s="57">
        <v>2</v>
      </c>
      <c r="L65" s="57">
        <v>2</v>
      </c>
      <c r="M65" s="57">
        <v>0</v>
      </c>
      <c r="N65" s="57">
        <v>0</v>
      </c>
      <c r="O65" s="57"/>
      <c r="P65" s="57"/>
      <c r="Q65" s="57"/>
      <c r="R65" s="57"/>
      <c r="S65" s="57"/>
      <c r="T65" s="58">
        <f>IF(E65="","",SUM(E65:S65)+(COUNTIF(E65:S65,"5*")*5))</f>
        <v>13</v>
      </c>
      <c r="U65" s="59"/>
      <c r="V65" s="60">
        <f>SUM(T65:T67)+IF(ISNUMBER(U65),U65,0)+IF(ISNUMBER(U66),U66,0)+IF(ISNUMBER(U67),U67,0)</f>
        <v>41</v>
      </c>
      <c r="W65" s="61">
        <f>COUNTIF($E65:$S65,0)+COUNTIF($E66:$S66,0)+COUNTIF($E67:$S67,0)</f>
        <v>13</v>
      </c>
      <c r="X65" s="61">
        <f>COUNTIF($E65:$S65,1)+COUNTIF($E66:$S66,1)+COUNTIF($E67:$S67,1)</f>
        <v>5</v>
      </c>
      <c r="Y65" s="61">
        <f>COUNTIF($E65:$S65,2)+COUNTIF($E66:$S66,2)+COUNTIF($E67:$S67,2)</f>
        <v>4</v>
      </c>
      <c r="Z65" s="61">
        <f>COUNTIF($E65:$S65,3)+COUNTIF($E66:$S66,3)+COUNTIF($E67:$S67,3)</f>
        <v>6</v>
      </c>
      <c r="AA65" s="61">
        <f>COUNTIF($E65:$S65,5)+COUNTIF($E66:$S66,5)+COUNTIF($E67:$S67,5)</f>
        <v>2</v>
      </c>
      <c r="AB65" s="62">
        <f>COUNTIF($E65:$S65,"5*")+COUNTIF($E66:$S66,"5*")+COUNTIF($E67:$S67,"5*")</f>
        <v>0</v>
      </c>
      <c r="AC65" s="63">
        <f>COUNTIF($E65:$S65,20)+COUNTIF($E66:$S66,20)+COUNTIF($E67:$S67,20)</f>
        <v>0</v>
      </c>
    </row>
    <row r="66" spans="1:29" ht="16.5" thickBot="1">
      <c r="A66" s="64" t="s">
        <v>221</v>
      </c>
      <c r="B66" s="65" t="s">
        <v>17</v>
      </c>
      <c r="C66" s="65" t="s">
        <v>159</v>
      </c>
      <c r="D66" s="65"/>
      <c r="E66" s="66">
        <v>0</v>
      </c>
      <c r="F66" s="66">
        <v>5</v>
      </c>
      <c r="G66" s="66">
        <v>0</v>
      </c>
      <c r="H66" s="66">
        <v>3</v>
      </c>
      <c r="I66" s="66">
        <v>0</v>
      </c>
      <c r="J66" s="66">
        <v>3</v>
      </c>
      <c r="K66" s="66">
        <v>1</v>
      </c>
      <c r="L66" s="66">
        <v>1</v>
      </c>
      <c r="M66" s="66">
        <v>2</v>
      </c>
      <c r="N66" s="66">
        <v>0</v>
      </c>
      <c r="O66" s="66"/>
      <c r="P66" s="66"/>
      <c r="Q66" s="66"/>
      <c r="R66" s="66"/>
      <c r="S66" s="66"/>
      <c r="T66" s="67">
        <f>IF(E66="","",SUM(E66:S66)+(COUNTIF(E66:S66,"5*")*5))</f>
        <v>15</v>
      </c>
      <c r="U66" s="68"/>
      <c r="V66" s="69">
        <v>0.49930555555555539</v>
      </c>
      <c r="W66" s="70" t="s">
        <v>19</v>
      </c>
      <c r="X66" s="71"/>
      <c r="Y66" s="71"/>
      <c r="Z66" s="72"/>
      <c r="AA66" s="72"/>
      <c r="AB66" s="73"/>
      <c r="AC66" s="74" t="str">
        <f>TEXT( (V67-V66+0.00000000000001),"[hh].mm.ss")</f>
        <v>04.33.23</v>
      </c>
    </row>
    <row r="67" spans="1:29" ht="15.75" thickBot="1">
      <c r="A67" s="34" t="s">
        <v>20</v>
      </c>
      <c r="B67" s="35" t="s">
        <v>27</v>
      </c>
      <c r="C67" s="15"/>
      <c r="D67" s="16"/>
      <c r="E67" s="75">
        <v>0</v>
      </c>
      <c r="F67" s="75">
        <v>3</v>
      </c>
      <c r="G67" s="75">
        <v>0</v>
      </c>
      <c r="H67" s="75">
        <v>3</v>
      </c>
      <c r="I67" s="75">
        <v>1</v>
      </c>
      <c r="J67" s="75">
        <v>3</v>
      </c>
      <c r="K67" s="75">
        <v>1</v>
      </c>
      <c r="L67" s="75">
        <v>2</v>
      </c>
      <c r="M67" s="75">
        <v>0</v>
      </c>
      <c r="N67" s="75">
        <v>0</v>
      </c>
      <c r="O67" s="75"/>
      <c r="P67" s="75"/>
      <c r="Q67" s="75"/>
      <c r="R67" s="75"/>
      <c r="S67" s="75"/>
      <c r="T67" s="76">
        <f>IF(E67="","",SUM(E67:S67)+(COUNTIF(E67:S67,"5*")*5))</f>
        <v>13</v>
      </c>
      <c r="U67" s="77"/>
      <c r="V67" s="78">
        <v>0.68915509259259267</v>
      </c>
      <c r="W67" s="79" t="s">
        <v>22</v>
      </c>
      <c r="X67" s="80"/>
      <c r="Y67" s="80"/>
      <c r="Z67" s="81"/>
      <c r="AA67" s="82"/>
      <c r="AB67" s="83"/>
      <c r="AC67" s="84" t="str">
        <f>TEXT(IF($E65="","",(IF($E66="",T65/(15-(COUNTIF($E65:$S65,""))),(IF($E67="",(T65+T66)/(30-(COUNTIF($E65:$S65,"")+COUNTIF($E66:$S66,""))), (T65+T66+T67)/(45-(COUNTIF($E65:$S65,"")+COUNTIF($E66:$S66,"")+COUNTIF($E67:$S67,"")))))))),"0,00")</f>
        <v>1,37</v>
      </c>
    </row>
    <row r="68" spans="1:29" ht="15.75" thickBot="1">
      <c r="A68" s="54">
        <v>105</v>
      </c>
      <c r="B68" s="55" t="s">
        <v>174</v>
      </c>
      <c r="C68" s="56" t="s">
        <v>153</v>
      </c>
      <c r="D68" s="56"/>
      <c r="E68" s="57">
        <v>2</v>
      </c>
      <c r="F68" s="57">
        <v>0</v>
      </c>
      <c r="G68" s="57">
        <v>0</v>
      </c>
      <c r="H68" s="57">
        <v>3</v>
      </c>
      <c r="I68" s="57">
        <v>0</v>
      </c>
      <c r="J68" s="57">
        <v>3</v>
      </c>
      <c r="K68" s="57">
        <v>2</v>
      </c>
      <c r="L68" s="57">
        <v>3</v>
      </c>
      <c r="M68" s="57">
        <v>0</v>
      </c>
      <c r="N68" s="57">
        <v>5</v>
      </c>
      <c r="O68" s="57"/>
      <c r="P68" s="57"/>
      <c r="Q68" s="57"/>
      <c r="R68" s="57"/>
      <c r="S68" s="57"/>
      <c r="T68" s="58">
        <f>IF(E68="","",SUM(E68:S68)+(COUNTIF(E68:S68,"5*")*5))</f>
        <v>18</v>
      </c>
      <c r="U68" s="59"/>
      <c r="V68" s="60">
        <f>SUM(T68:T70)+IF(ISNUMBER(U68),U68,0)+IF(ISNUMBER(U69),U69,0)+IF(ISNUMBER(U70),U70,0)</f>
        <v>51</v>
      </c>
      <c r="W68" s="61">
        <f>COUNTIF($E68:$S68,0)+COUNTIF($E69:$S69,0)+COUNTIF($E70:$S70,0)</f>
        <v>12</v>
      </c>
      <c r="X68" s="61">
        <f>COUNTIF($E68:$S68,1)+COUNTIF($E69:$S69,1)+COUNTIF($E70:$S70,1)</f>
        <v>2</v>
      </c>
      <c r="Y68" s="61">
        <f>COUNTIF($E68:$S68,2)+COUNTIF($E69:$S69,2)+COUNTIF($E70:$S70,2)</f>
        <v>5</v>
      </c>
      <c r="Z68" s="61">
        <f>COUNTIF($E68:$S68,3)+COUNTIF($E69:$S69,3)+COUNTIF($E70:$S70,3)</f>
        <v>8</v>
      </c>
      <c r="AA68" s="61">
        <f>COUNTIF($E68:$S68,5)+COUNTIF($E69:$S69,5)+COUNTIF($E70:$S70,5)</f>
        <v>3</v>
      </c>
      <c r="AB68" s="62">
        <f>COUNTIF($E68:$S68,"5*")+COUNTIF($E69:$S69,"5*")+COUNTIF($E70:$S70,"5*")</f>
        <v>0</v>
      </c>
      <c r="AC68" s="63">
        <f>COUNTIF($E68:$S68,20)+COUNTIF($E69:$S69,20)+COUNTIF($E70:$S70,20)</f>
        <v>0</v>
      </c>
    </row>
    <row r="69" spans="1:29" ht="16.5" thickBot="1">
      <c r="A69" s="64" t="s">
        <v>222</v>
      </c>
      <c r="B69" s="65" t="s">
        <v>17</v>
      </c>
      <c r="C69" s="65" t="s">
        <v>67</v>
      </c>
      <c r="D69" s="65"/>
      <c r="E69" s="66">
        <v>0</v>
      </c>
      <c r="F69" s="66">
        <v>0</v>
      </c>
      <c r="G69" s="66">
        <v>0</v>
      </c>
      <c r="H69" s="66">
        <v>1</v>
      </c>
      <c r="I69" s="66">
        <v>2</v>
      </c>
      <c r="J69" s="66">
        <v>2</v>
      </c>
      <c r="K69" s="66">
        <v>3</v>
      </c>
      <c r="L69" s="66">
        <v>3</v>
      </c>
      <c r="M69" s="66">
        <v>0</v>
      </c>
      <c r="N69" s="66">
        <v>1</v>
      </c>
      <c r="O69" s="66"/>
      <c r="P69" s="66"/>
      <c r="Q69" s="66"/>
      <c r="R69" s="66"/>
      <c r="S69" s="66"/>
      <c r="T69" s="67">
        <f>IF(E69="","",SUM(E69:S69)+(COUNTIF(E69:S69,"5*")*5))</f>
        <v>12</v>
      </c>
      <c r="U69" s="68"/>
      <c r="V69" s="69">
        <v>0.49791666666666651</v>
      </c>
      <c r="W69" s="70" t="s">
        <v>19</v>
      </c>
      <c r="X69" s="71"/>
      <c r="Y69" s="71"/>
      <c r="Z69" s="72"/>
      <c r="AA69" s="72"/>
      <c r="AB69" s="73"/>
      <c r="AC69" s="74" t="str">
        <f>TEXT( (V70-V69+0.00000000000001),"[hh].mm.ss")</f>
        <v>04.16.12</v>
      </c>
    </row>
    <row r="70" spans="1:29" ht="15.75" thickBot="1">
      <c r="A70" s="34" t="s">
        <v>20</v>
      </c>
      <c r="B70" s="35" t="s">
        <v>175</v>
      </c>
      <c r="C70" s="15"/>
      <c r="D70" s="16"/>
      <c r="E70" s="75">
        <v>0</v>
      </c>
      <c r="F70" s="75">
        <v>3</v>
      </c>
      <c r="G70" s="75">
        <v>0</v>
      </c>
      <c r="H70" s="75">
        <v>3</v>
      </c>
      <c r="I70" s="75">
        <v>0</v>
      </c>
      <c r="J70" s="75">
        <v>3</v>
      </c>
      <c r="K70" s="75">
        <v>5</v>
      </c>
      <c r="L70" s="75">
        <v>2</v>
      </c>
      <c r="M70" s="75">
        <v>0</v>
      </c>
      <c r="N70" s="75">
        <v>5</v>
      </c>
      <c r="O70" s="75"/>
      <c r="P70" s="75"/>
      <c r="Q70" s="75"/>
      <c r="R70" s="75"/>
      <c r="S70" s="75"/>
      <c r="T70" s="76">
        <f>IF(E70="","",SUM(E70:S70)+(COUNTIF(E70:S70,"5*")*5))</f>
        <v>21</v>
      </c>
      <c r="U70" s="77"/>
      <c r="V70" s="78">
        <v>0.67583333333333329</v>
      </c>
      <c r="W70" s="79" t="s">
        <v>22</v>
      </c>
      <c r="X70" s="80"/>
      <c r="Y70" s="80"/>
      <c r="Z70" s="81"/>
      <c r="AA70" s="82"/>
      <c r="AB70" s="83"/>
      <c r="AC70" s="84" t="str">
        <f>TEXT(IF($E68="","",(IF($E69="",T68/(15-(COUNTIF($E68:$S68,""))),(IF($E70="",(T68+T69)/(30-(COUNTIF($E68:$S68,"")+COUNTIF($E69:$S69,""))), (T68+T69+T70)/(45-(COUNTIF($E68:$S68,"")+COUNTIF($E69:$S69,"")+COUNTIF($E70:$S70,"")))))))),"0,00")</f>
        <v>1,70</v>
      </c>
    </row>
    <row r="71" spans="1:29" ht="15.75" thickBot="1">
      <c r="A71" s="54">
        <v>109</v>
      </c>
      <c r="B71" s="55" t="s">
        <v>176</v>
      </c>
      <c r="C71" s="56" t="s">
        <v>166</v>
      </c>
      <c r="D71" s="56"/>
      <c r="E71" s="57">
        <v>1</v>
      </c>
      <c r="F71" s="57">
        <v>1</v>
      </c>
      <c r="G71" s="57">
        <v>0</v>
      </c>
      <c r="H71" s="57">
        <v>5</v>
      </c>
      <c r="I71" s="57">
        <v>1</v>
      </c>
      <c r="J71" s="57">
        <v>3</v>
      </c>
      <c r="K71" s="57">
        <v>1</v>
      </c>
      <c r="L71" s="57">
        <v>3</v>
      </c>
      <c r="M71" s="57">
        <v>3</v>
      </c>
      <c r="N71" s="57">
        <v>2</v>
      </c>
      <c r="O71" s="57"/>
      <c r="P71" s="57"/>
      <c r="Q71" s="57"/>
      <c r="R71" s="57"/>
      <c r="S71" s="57"/>
      <c r="T71" s="58">
        <f>IF(E71="","",SUM(E71:S71)+(COUNTIF(E71:S71,"5*")*5))</f>
        <v>20</v>
      </c>
      <c r="U71" s="59"/>
      <c r="V71" s="60">
        <f>SUM(T71:T73)+IF(ISNUMBER(U71),U71,0)+IF(ISNUMBER(U72),U72,0)+IF(ISNUMBER(U73),U73,0)</f>
        <v>60</v>
      </c>
      <c r="W71" s="61">
        <f>COUNTIF($E71:$S71,0)+COUNTIF($E72:$S72,0)+COUNTIF($E73:$S73,0)</f>
        <v>5</v>
      </c>
      <c r="X71" s="61">
        <f>COUNTIF($E71:$S71,1)+COUNTIF($E72:$S72,1)+COUNTIF($E73:$S73,1)</f>
        <v>9</v>
      </c>
      <c r="Y71" s="61">
        <f>COUNTIF($E71:$S71,2)+COUNTIF($E72:$S72,2)+COUNTIF($E73:$S73,2)</f>
        <v>3</v>
      </c>
      <c r="Z71" s="61">
        <f>COUNTIF($E71:$S71,3)+COUNTIF($E72:$S72,3)+COUNTIF($E73:$S73,3)</f>
        <v>10</v>
      </c>
      <c r="AA71" s="61">
        <f>COUNTIF($E71:$S71,5)+COUNTIF($E72:$S72,5)+COUNTIF($E73:$S73,5)</f>
        <v>3</v>
      </c>
      <c r="AB71" s="62">
        <f>COUNTIF($E71:$S71,"5*")+COUNTIF($E72:$S72,"5*")+COUNTIF($E73:$S73,"5*")</f>
        <v>0</v>
      </c>
      <c r="AC71" s="63">
        <f>COUNTIF($E71:$S71,20)+COUNTIF($E72:$S72,20)+COUNTIF($E73:$S73,20)</f>
        <v>0</v>
      </c>
    </row>
    <row r="72" spans="1:29" ht="16.5" thickBot="1">
      <c r="A72" s="64" t="s">
        <v>223</v>
      </c>
      <c r="B72" s="65" t="s">
        <v>17</v>
      </c>
      <c r="C72" s="65" t="s">
        <v>31</v>
      </c>
      <c r="D72" s="65"/>
      <c r="E72" s="66">
        <v>2</v>
      </c>
      <c r="F72" s="66">
        <v>3</v>
      </c>
      <c r="G72" s="66">
        <v>0</v>
      </c>
      <c r="H72" s="66">
        <v>3</v>
      </c>
      <c r="I72" s="66">
        <v>1</v>
      </c>
      <c r="J72" s="66">
        <v>1</v>
      </c>
      <c r="K72" s="66">
        <v>3</v>
      </c>
      <c r="L72" s="66">
        <v>1</v>
      </c>
      <c r="M72" s="66">
        <v>3</v>
      </c>
      <c r="N72" s="66">
        <v>0</v>
      </c>
      <c r="O72" s="66"/>
      <c r="P72" s="66"/>
      <c r="Q72" s="66"/>
      <c r="R72" s="66"/>
      <c r="S72" s="66"/>
      <c r="T72" s="67">
        <f>IF(E72="","",SUM(E72:S72)+(COUNTIF(E72:S72,"5*")*5))</f>
        <v>17</v>
      </c>
      <c r="U72" s="68"/>
      <c r="V72" s="69">
        <v>0.49861111111111095</v>
      </c>
      <c r="W72" s="70" t="s">
        <v>19</v>
      </c>
      <c r="X72" s="71"/>
      <c r="Y72" s="71"/>
      <c r="Z72" s="72"/>
      <c r="AA72" s="72"/>
      <c r="AB72" s="73"/>
      <c r="AC72" s="74" t="str">
        <f>TEXT( (V73-V72+0.00000000000001),"[hh].mm.ss")</f>
        <v>05.09.22</v>
      </c>
    </row>
    <row r="73" spans="1:29" ht="15.75" thickBot="1">
      <c r="A73" s="34" t="s">
        <v>20</v>
      </c>
      <c r="B73" s="35" t="s">
        <v>177</v>
      </c>
      <c r="C73" s="15"/>
      <c r="D73" s="16"/>
      <c r="E73" s="75">
        <v>5</v>
      </c>
      <c r="F73" s="75">
        <v>0</v>
      </c>
      <c r="G73" s="75">
        <v>0</v>
      </c>
      <c r="H73" s="75">
        <v>3</v>
      </c>
      <c r="I73" s="75">
        <v>1</v>
      </c>
      <c r="J73" s="75">
        <v>3</v>
      </c>
      <c r="K73" s="75">
        <v>1</v>
      </c>
      <c r="L73" s="75">
        <v>5</v>
      </c>
      <c r="M73" s="75">
        <v>3</v>
      </c>
      <c r="N73" s="75">
        <v>2</v>
      </c>
      <c r="O73" s="75"/>
      <c r="P73" s="75"/>
      <c r="Q73" s="75"/>
      <c r="R73" s="75"/>
      <c r="S73" s="75"/>
      <c r="T73" s="76">
        <f>IF(E73="","",SUM(E73:S73)+(COUNTIF(E73:S73,"5*")*5))</f>
        <v>23</v>
      </c>
      <c r="U73" s="77"/>
      <c r="V73" s="78">
        <v>0.7134490740740741</v>
      </c>
      <c r="W73" s="79" t="s">
        <v>22</v>
      </c>
      <c r="X73" s="80"/>
      <c r="Y73" s="80"/>
      <c r="Z73" s="81"/>
      <c r="AA73" s="82"/>
      <c r="AB73" s="83"/>
      <c r="AC73" s="84" t="str">
        <f>TEXT(IF($E71="","",(IF($E72="",T71/(15-(COUNTIF($E71:$S71,""))),(IF($E73="",(T71+T72)/(30-(COUNTIF($E71:$S71,"")+COUNTIF($E72:$S72,""))), (T71+T72+T73)/(45-(COUNTIF($E71:$S71,"")+COUNTIF($E72:$S72,"")+COUNTIF($E73:$S73,"")))))))),"0,00")</f>
        <v>2,00</v>
      </c>
    </row>
    <row r="74" spans="1:29" ht="15.75" thickBot="1">
      <c r="A74" s="54">
        <v>119</v>
      </c>
      <c r="B74" s="55" t="s">
        <v>107</v>
      </c>
      <c r="C74" s="56" t="s">
        <v>87</v>
      </c>
      <c r="D74" s="56"/>
      <c r="E74" s="57">
        <v>0</v>
      </c>
      <c r="F74" s="57">
        <v>2</v>
      </c>
      <c r="G74" s="57">
        <v>0</v>
      </c>
      <c r="H74" s="57">
        <v>3</v>
      </c>
      <c r="I74" s="57">
        <v>1</v>
      </c>
      <c r="J74" s="57">
        <v>2</v>
      </c>
      <c r="K74" s="57">
        <v>1</v>
      </c>
      <c r="L74" s="57">
        <v>3</v>
      </c>
      <c r="M74" s="57">
        <v>1</v>
      </c>
      <c r="N74" s="57">
        <v>3</v>
      </c>
      <c r="O74" s="57"/>
      <c r="P74" s="57"/>
      <c r="Q74" s="57"/>
      <c r="R74" s="57"/>
      <c r="S74" s="57"/>
      <c r="T74" s="58">
        <f>IF(E74="","",SUM(E74:S74)+(COUNTIF(E74:S74,"5*")*5))</f>
        <v>16</v>
      </c>
      <c r="U74" s="59"/>
      <c r="V74" s="60">
        <f>SUM(T74:T76)+IF(ISNUMBER(U74),U74,0)+IF(ISNUMBER(U75),U75,0)+IF(ISNUMBER(U76),U76,0)</f>
        <v>62</v>
      </c>
      <c r="W74" s="61">
        <f>COUNTIF($E74:$S74,0)+COUNTIF($E75:$S75,0)+COUNTIF($E76:$S76,0)</f>
        <v>5</v>
      </c>
      <c r="X74" s="61">
        <f>COUNTIF($E74:$S74,1)+COUNTIF($E75:$S75,1)+COUNTIF($E76:$S76,1)</f>
        <v>7</v>
      </c>
      <c r="Y74" s="61">
        <f>COUNTIF($E74:$S74,2)+COUNTIF($E75:$S75,2)+COUNTIF($E76:$S76,2)</f>
        <v>5</v>
      </c>
      <c r="Z74" s="61">
        <f>COUNTIF($E74:$S74,3)+COUNTIF($E75:$S75,3)+COUNTIF($E76:$S76,3)</f>
        <v>10</v>
      </c>
      <c r="AA74" s="61">
        <f>COUNTIF($E74:$S74,5)+COUNTIF($E75:$S75,5)+COUNTIF($E76:$S76,5)</f>
        <v>3</v>
      </c>
      <c r="AB74" s="62">
        <f>COUNTIF($E74:$S74,"5*")+COUNTIF($E75:$S75,"5*")+COUNTIF($E76:$S76,"5*")</f>
        <v>0</v>
      </c>
      <c r="AC74" s="63">
        <f>COUNTIF($E74:$S74,20)+COUNTIF($E75:$S75,20)+COUNTIF($E76:$S76,20)</f>
        <v>0</v>
      </c>
    </row>
    <row r="75" spans="1:29" ht="16.5" thickBot="1">
      <c r="A75" s="64" t="s">
        <v>224</v>
      </c>
      <c r="B75" s="65" t="s">
        <v>17</v>
      </c>
      <c r="C75" s="65" t="s">
        <v>67</v>
      </c>
      <c r="D75" s="65"/>
      <c r="E75" s="66">
        <v>0</v>
      </c>
      <c r="F75" s="66">
        <v>0</v>
      </c>
      <c r="G75" s="66">
        <v>0</v>
      </c>
      <c r="H75" s="66">
        <v>5</v>
      </c>
      <c r="I75" s="66">
        <v>3</v>
      </c>
      <c r="J75" s="66">
        <v>1</v>
      </c>
      <c r="K75" s="66">
        <v>2</v>
      </c>
      <c r="L75" s="66">
        <v>3</v>
      </c>
      <c r="M75" s="66">
        <v>3</v>
      </c>
      <c r="N75" s="66">
        <v>3</v>
      </c>
      <c r="O75" s="66"/>
      <c r="P75" s="66"/>
      <c r="Q75" s="66"/>
      <c r="R75" s="66"/>
      <c r="S75" s="66"/>
      <c r="T75" s="67">
        <f>IF(E75="","",SUM(E75:S75)+(COUNTIF(E75:S75,"5*")*5))</f>
        <v>20</v>
      </c>
      <c r="U75" s="68"/>
      <c r="V75" s="69">
        <v>0.49305555555555541</v>
      </c>
      <c r="W75" s="70" t="s">
        <v>19</v>
      </c>
      <c r="X75" s="71"/>
      <c r="Y75" s="71"/>
      <c r="Z75" s="72"/>
      <c r="AA75" s="72"/>
      <c r="AB75" s="73"/>
      <c r="AC75" s="74" t="str">
        <f>TEXT( (V76-V75+0.00000000000001),"[hh].mm.ss")</f>
        <v>05.04.54</v>
      </c>
    </row>
    <row r="76" spans="1:29" ht="15.75" thickBot="1">
      <c r="A76" s="34" t="s">
        <v>20</v>
      </c>
      <c r="B76" s="35" t="s">
        <v>27</v>
      </c>
      <c r="C76" s="15"/>
      <c r="D76" s="16"/>
      <c r="E76" s="75">
        <v>2</v>
      </c>
      <c r="F76" s="75">
        <v>1</v>
      </c>
      <c r="G76" s="75">
        <v>3</v>
      </c>
      <c r="H76" s="75">
        <v>3</v>
      </c>
      <c r="I76" s="75">
        <v>5</v>
      </c>
      <c r="J76" s="75">
        <v>2</v>
      </c>
      <c r="K76" s="75">
        <v>1</v>
      </c>
      <c r="L76" s="75">
        <v>5</v>
      </c>
      <c r="M76" s="75">
        <v>3</v>
      </c>
      <c r="N76" s="75">
        <v>1</v>
      </c>
      <c r="O76" s="75"/>
      <c r="P76" s="75"/>
      <c r="Q76" s="75"/>
      <c r="R76" s="75"/>
      <c r="S76" s="75"/>
      <c r="T76" s="76">
        <f>IF(E76="","",SUM(E76:S76)+(COUNTIF(E76:S76,"5*")*5))</f>
        <v>26</v>
      </c>
      <c r="U76" s="77"/>
      <c r="V76" s="78">
        <v>0.70479166666666659</v>
      </c>
      <c r="W76" s="79" t="s">
        <v>22</v>
      </c>
      <c r="X76" s="80"/>
      <c r="Y76" s="80"/>
      <c r="Z76" s="81"/>
      <c r="AA76" s="82"/>
      <c r="AB76" s="83"/>
      <c r="AC76" s="84" t="str">
        <f>TEXT(IF($E74="","",(IF($E75="",T74/(15-(COUNTIF($E74:$S74,""))),(IF($E76="",(T74+T75)/(30-(COUNTIF($E74:$S74,"")+COUNTIF($E75:$S75,""))), (T74+T75+T76)/(45-(COUNTIF($E74:$S74,"")+COUNTIF($E75:$S75,"")+COUNTIF($E76:$S76,"")))))))),"0,00")</f>
        <v>2,07</v>
      </c>
    </row>
    <row r="77" spans="1:29" ht="15.75" thickBot="1">
      <c r="A77" s="54">
        <v>133</v>
      </c>
      <c r="B77" s="55" t="s">
        <v>178</v>
      </c>
      <c r="C77" s="56" t="s">
        <v>179</v>
      </c>
      <c r="D77" s="56"/>
      <c r="E77" s="57">
        <v>2</v>
      </c>
      <c r="F77" s="57">
        <v>1</v>
      </c>
      <c r="G77" s="57">
        <v>0</v>
      </c>
      <c r="H77" s="57">
        <v>2</v>
      </c>
      <c r="I77" s="57">
        <v>5</v>
      </c>
      <c r="J77" s="57">
        <v>3</v>
      </c>
      <c r="K77" s="57">
        <v>3</v>
      </c>
      <c r="L77" s="57">
        <v>5</v>
      </c>
      <c r="M77" s="57">
        <v>2</v>
      </c>
      <c r="N77" s="57">
        <v>3</v>
      </c>
      <c r="O77" s="57"/>
      <c r="P77" s="57"/>
      <c r="Q77" s="57"/>
      <c r="R77" s="57"/>
      <c r="S77" s="57"/>
      <c r="T77" s="58">
        <f>IF(E77="","",SUM(E77:S77)+(COUNTIF(E77:S77,"5*")*5))</f>
        <v>26</v>
      </c>
      <c r="U77" s="59"/>
      <c r="V77" s="60">
        <f>SUM(T77:T79)+IF(ISNUMBER(U77),U77,0)+IF(ISNUMBER(U78),U78,0)+IF(ISNUMBER(U79),U79,0)</f>
        <v>63</v>
      </c>
      <c r="W77" s="61">
        <f>COUNTIF($E77:$S77,0)+COUNTIF($E78:$S78,0)+COUNTIF($E79:$S79,0)</f>
        <v>5</v>
      </c>
      <c r="X77" s="61">
        <f>COUNTIF($E77:$S77,1)+COUNTIF($E78:$S78,1)+COUNTIF($E79:$S79,1)</f>
        <v>4</v>
      </c>
      <c r="Y77" s="61">
        <f>COUNTIF($E77:$S77,2)+COUNTIF($E78:$S78,2)+COUNTIF($E79:$S79,2)</f>
        <v>8</v>
      </c>
      <c r="Z77" s="61">
        <f>COUNTIF($E77:$S77,3)+COUNTIF($E78:$S78,3)+COUNTIF($E79:$S79,3)</f>
        <v>11</v>
      </c>
      <c r="AA77" s="61">
        <f>COUNTIF($E77:$S77,5)+COUNTIF($E78:$S78,5)+COUNTIF($E79:$S79,5)</f>
        <v>2</v>
      </c>
      <c r="AB77" s="62">
        <f>COUNTIF($E77:$S77,"5*")+COUNTIF($E78:$S78,"5*")+COUNTIF($E79:$S79,"5*")</f>
        <v>0</v>
      </c>
      <c r="AC77" s="63">
        <f>COUNTIF($E77:$S77,20)+COUNTIF($E78:$S78,20)+COUNTIF($E79:$S79,20)</f>
        <v>0</v>
      </c>
    </row>
    <row r="78" spans="1:29" ht="16.5" thickBot="1">
      <c r="A78" s="64" t="s">
        <v>225</v>
      </c>
      <c r="B78" s="65" t="s">
        <v>17</v>
      </c>
      <c r="C78" s="65" t="s">
        <v>67</v>
      </c>
      <c r="D78" s="65"/>
      <c r="E78" s="66">
        <v>0</v>
      </c>
      <c r="F78" s="66">
        <v>2</v>
      </c>
      <c r="G78" s="66">
        <v>0</v>
      </c>
      <c r="H78" s="66">
        <v>3</v>
      </c>
      <c r="I78" s="66">
        <v>1</v>
      </c>
      <c r="J78" s="66">
        <v>3</v>
      </c>
      <c r="K78" s="66">
        <v>2</v>
      </c>
      <c r="L78" s="66">
        <v>3</v>
      </c>
      <c r="M78" s="66">
        <v>2</v>
      </c>
      <c r="N78" s="66">
        <v>3</v>
      </c>
      <c r="O78" s="66"/>
      <c r="P78" s="66"/>
      <c r="Q78" s="66"/>
      <c r="R78" s="66"/>
      <c r="S78" s="66"/>
      <c r="T78" s="67">
        <f>IF(E78="","",SUM(E78:S78)+(COUNTIF(E78:S78,"5*")*5))</f>
        <v>19</v>
      </c>
      <c r="U78" s="68"/>
      <c r="V78" s="69">
        <v>0.49166666666666653</v>
      </c>
      <c r="W78" s="70" t="s">
        <v>19</v>
      </c>
      <c r="X78" s="71"/>
      <c r="Y78" s="71"/>
      <c r="Z78" s="72"/>
      <c r="AA78" s="72"/>
      <c r="AB78" s="73"/>
      <c r="AC78" s="74" t="str">
        <f>TEXT( (V79-V78+0.00000000000001),"[hh].mm.ss")</f>
        <v>05.08.25</v>
      </c>
    </row>
    <row r="79" spans="1:29" ht="15.75" thickBot="1">
      <c r="A79" s="34" t="s">
        <v>20</v>
      </c>
      <c r="B79" s="35" t="s">
        <v>27</v>
      </c>
      <c r="C79" s="15"/>
      <c r="D79" s="16"/>
      <c r="E79" s="75">
        <v>0</v>
      </c>
      <c r="F79" s="75">
        <v>1</v>
      </c>
      <c r="G79" s="75">
        <v>3</v>
      </c>
      <c r="H79" s="75">
        <v>3</v>
      </c>
      <c r="I79" s="75">
        <v>0</v>
      </c>
      <c r="J79" s="75">
        <v>1</v>
      </c>
      <c r="K79" s="75">
        <v>3</v>
      </c>
      <c r="L79" s="75">
        <v>2</v>
      </c>
      <c r="M79" s="75">
        <v>3</v>
      </c>
      <c r="N79" s="75">
        <v>2</v>
      </c>
      <c r="O79" s="75"/>
      <c r="P79" s="75"/>
      <c r="Q79" s="75"/>
      <c r="R79" s="75"/>
      <c r="S79" s="75"/>
      <c r="T79" s="76">
        <f>IF(E79="","",SUM(E79:S79)+(COUNTIF(E79:S79,"5*")*5))</f>
        <v>18</v>
      </c>
      <c r="U79" s="77"/>
      <c r="V79" s="78">
        <v>0.70584490740740735</v>
      </c>
      <c r="W79" s="79" t="s">
        <v>22</v>
      </c>
      <c r="X79" s="80"/>
      <c r="Y79" s="80"/>
      <c r="Z79" s="81"/>
      <c r="AA79" s="82"/>
      <c r="AB79" s="83"/>
      <c r="AC79" s="84" t="str">
        <f>TEXT(IF($E77="","",(IF($E78="",T77/(15-(COUNTIF($E77:$S77,""))),(IF($E79="",(T77+T78)/(30-(COUNTIF($E77:$S77,"")+COUNTIF($E78:$S78,""))), (T77+T78+T79)/(45-(COUNTIF($E77:$S77,"")+COUNTIF($E78:$S78,"")+COUNTIF($E79:$S79,"")))))))),"0,00")</f>
        <v>2,10</v>
      </c>
    </row>
    <row r="80" spans="1:29" ht="15.75" thickBot="1">
      <c r="A80" s="54">
        <v>135</v>
      </c>
      <c r="B80" s="55" t="s">
        <v>180</v>
      </c>
      <c r="C80" s="56" t="s">
        <v>38</v>
      </c>
      <c r="D80" s="56"/>
      <c r="E80" s="57">
        <v>1</v>
      </c>
      <c r="F80" s="57">
        <v>3</v>
      </c>
      <c r="G80" s="57">
        <v>0</v>
      </c>
      <c r="H80" s="57">
        <v>1</v>
      </c>
      <c r="I80" s="57">
        <v>0</v>
      </c>
      <c r="J80" s="57">
        <v>3</v>
      </c>
      <c r="K80" s="57">
        <v>2</v>
      </c>
      <c r="L80" s="57">
        <v>3</v>
      </c>
      <c r="M80" s="57">
        <v>3</v>
      </c>
      <c r="N80" s="57">
        <v>1</v>
      </c>
      <c r="O80" s="57"/>
      <c r="P80" s="57"/>
      <c r="Q80" s="57"/>
      <c r="R80" s="57"/>
      <c r="S80" s="57"/>
      <c r="T80" s="58">
        <f>IF(E80="","",SUM(E80:S80)+(COUNTIF(E80:S80,"5*")*5))</f>
        <v>17</v>
      </c>
      <c r="U80" s="59"/>
      <c r="V80" s="60">
        <f>SUM(T80:T82)+IF(ISNUMBER(U80),U80,0)+IF(ISNUMBER(U81),U81,0)+IF(ISNUMBER(U82),U82,0)</f>
        <v>63</v>
      </c>
      <c r="W80" s="61">
        <f>COUNTIF($E80:$S80,0)+COUNTIF($E81:$S81,0)+COUNTIF($E82:$S82,0)</f>
        <v>4</v>
      </c>
      <c r="X80" s="61">
        <f>COUNTIF($E80:$S80,1)+COUNTIF($E81:$S81,1)+COUNTIF($E82:$S82,1)</f>
        <v>10</v>
      </c>
      <c r="Y80" s="61">
        <f>COUNTIF($E80:$S80,2)+COUNTIF($E81:$S81,2)+COUNTIF($E82:$S82,2)</f>
        <v>3</v>
      </c>
      <c r="Z80" s="61">
        <f>COUNTIF($E80:$S80,3)+COUNTIF($E81:$S81,3)+COUNTIF($E82:$S82,3)</f>
        <v>9</v>
      </c>
      <c r="AA80" s="61">
        <f>COUNTIF($E80:$S80,5)+COUNTIF($E81:$S81,5)+COUNTIF($E82:$S82,5)</f>
        <v>4</v>
      </c>
      <c r="AB80" s="62">
        <f>COUNTIF($E80:$S80,"5*")+COUNTIF($E81:$S81,"5*")+COUNTIF($E82:$S82,"5*")</f>
        <v>0</v>
      </c>
      <c r="AC80" s="63">
        <f>COUNTIF($E80:$S80,20)+COUNTIF($E81:$S81,20)+COUNTIF($E82:$S82,20)</f>
        <v>0</v>
      </c>
    </row>
    <row r="81" spans="1:29" ht="16.5" thickBot="1">
      <c r="A81" s="64" t="s">
        <v>226</v>
      </c>
      <c r="B81" s="65" t="s">
        <v>17</v>
      </c>
      <c r="C81" s="65" t="s">
        <v>49</v>
      </c>
      <c r="D81" s="65"/>
      <c r="E81" s="66">
        <v>5</v>
      </c>
      <c r="F81" s="66">
        <v>2</v>
      </c>
      <c r="G81" s="66">
        <v>0</v>
      </c>
      <c r="H81" s="66">
        <v>5</v>
      </c>
      <c r="I81" s="66">
        <v>1</v>
      </c>
      <c r="J81" s="66">
        <v>1</v>
      </c>
      <c r="K81" s="66">
        <v>1</v>
      </c>
      <c r="L81" s="66">
        <v>5</v>
      </c>
      <c r="M81" s="66">
        <v>3</v>
      </c>
      <c r="N81" s="66">
        <v>1</v>
      </c>
      <c r="O81" s="66"/>
      <c r="P81" s="66"/>
      <c r="Q81" s="66"/>
      <c r="R81" s="66"/>
      <c r="S81" s="66"/>
      <c r="T81" s="67">
        <f>IF(E81="","",SUM(E81:S81)+(COUNTIF(E81:S81,"5*")*5))</f>
        <v>24</v>
      </c>
      <c r="U81" s="68"/>
      <c r="V81" s="69">
        <v>0.4895833333333332</v>
      </c>
      <c r="W81" s="70" t="s">
        <v>19</v>
      </c>
      <c r="X81" s="71"/>
      <c r="Y81" s="71"/>
      <c r="Z81" s="72"/>
      <c r="AA81" s="72"/>
      <c r="AB81" s="73"/>
      <c r="AC81" s="74" t="str">
        <f>TEXT( (V82-V81+0.00000000000001),"[hh].mm.ss")</f>
        <v>04.35.00</v>
      </c>
    </row>
    <row r="82" spans="1:29" ht="15.75" thickBot="1">
      <c r="A82" s="34" t="s">
        <v>20</v>
      </c>
      <c r="B82" s="35" t="s">
        <v>27</v>
      </c>
      <c r="C82" s="15"/>
      <c r="D82" s="16"/>
      <c r="E82" s="75">
        <v>0</v>
      </c>
      <c r="F82" s="75">
        <v>1</v>
      </c>
      <c r="G82" s="75">
        <v>2</v>
      </c>
      <c r="H82" s="75">
        <v>3</v>
      </c>
      <c r="I82" s="75">
        <v>1</v>
      </c>
      <c r="J82" s="75">
        <v>3</v>
      </c>
      <c r="K82" s="75">
        <v>1</v>
      </c>
      <c r="L82" s="75">
        <v>3</v>
      </c>
      <c r="M82" s="75">
        <v>3</v>
      </c>
      <c r="N82" s="75">
        <v>5</v>
      </c>
      <c r="O82" s="75"/>
      <c r="P82" s="75"/>
      <c r="Q82" s="75"/>
      <c r="R82" s="75"/>
      <c r="S82" s="75"/>
      <c r="T82" s="76">
        <f>IF(E82="","",SUM(E82:S82)+(COUNTIF(E82:S82,"5*")*5))</f>
        <v>22</v>
      </c>
      <c r="U82" s="77"/>
      <c r="V82" s="78">
        <v>0.68055555555555547</v>
      </c>
      <c r="W82" s="79" t="s">
        <v>22</v>
      </c>
      <c r="X82" s="80"/>
      <c r="Y82" s="80"/>
      <c r="Z82" s="81"/>
      <c r="AA82" s="82"/>
      <c r="AB82" s="83"/>
      <c r="AC82" s="84" t="str">
        <f>TEXT(IF($E80="","",(IF($E81="",T80/(15-(COUNTIF($E80:$S80,""))),(IF($E82="",(T80+T81)/(30-(COUNTIF($E80:$S80,"")+COUNTIF($E81:$S81,""))), (T80+T81+T82)/(45-(COUNTIF($E80:$S80,"")+COUNTIF($E81:$S81,"")+COUNTIF($E82:$S82,"")))))))),"0,00")</f>
        <v>2,10</v>
      </c>
    </row>
    <row r="83" spans="1:29" ht="15.75" thickBot="1">
      <c r="A83" s="54">
        <v>107</v>
      </c>
      <c r="B83" s="55" t="s">
        <v>181</v>
      </c>
      <c r="C83" s="56" t="s">
        <v>182</v>
      </c>
      <c r="D83" s="56"/>
      <c r="E83" s="57">
        <v>2</v>
      </c>
      <c r="F83" s="57">
        <v>2</v>
      </c>
      <c r="G83" s="57">
        <v>2</v>
      </c>
      <c r="H83" s="57">
        <v>3</v>
      </c>
      <c r="I83" s="57">
        <v>3</v>
      </c>
      <c r="J83" s="57">
        <v>3</v>
      </c>
      <c r="K83" s="57">
        <v>1</v>
      </c>
      <c r="L83" s="57">
        <v>3</v>
      </c>
      <c r="M83" s="57">
        <v>1</v>
      </c>
      <c r="N83" s="57">
        <v>3</v>
      </c>
      <c r="O83" s="57"/>
      <c r="P83" s="57"/>
      <c r="Q83" s="57"/>
      <c r="R83" s="57"/>
      <c r="S83" s="57"/>
      <c r="T83" s="58">
        <f>IF(E83="","",SUM(E83:S83)+(COUNTIF(E83:S83,"5*")*5))</f>
        <v>23</v>
      </c>
      <c r="U83" s="59"/>
      <c r="V83" s="60">
        <f>SUM(T83:T85)+IF(ISNUMBER(U83),U83,0)+IF(ISNUMBER(U84),U84,0)+IF(ISNUMBER(U85),U85,0)</f>
        <v>63</v>
      </c>
      <c r="W83" s="61">
        <f>COUNTIF($E83:$S83,0)+COUNTIF($E84:$S84,0)+COUNTIF($E85:$S85,0)</f>
        <v>1</v>
      </c>
      <c r="X83" s="61">
        <f>COUNTIF($E83:$S83,1)+COUNTIF($E84:$S84,1)+COUNTIF($E85:$S85,1)</f>
        <v>8</v>
      </c>
      <c r="Y83" s="61">
        <f>COUNTIF($E83:$S83,2)+COUNTIF($E84:$S84,2)+COUNTIF($E85:$S85,2)</f>
        <v>8</v>
      </c>
      <c r="Z83" s="61">
        <f>COUNTIF($E83:$S83,3)+COUNTIF($E84:$S84,3)+COUNTIF($E85:$S85,3)</f>
        <v>13</v>
      </c>
      <c r="AA83" s="61">
        <f>COUNTIF($E83:$S83,5)+COUNTIF($E84:$S84,5)+COUNTIF($E85:$S85,5)</f>
        <v>0</v>
      </c>
      <c r="AB83" s="62">
        <f>COUNTIF($E83:$S83,"5*")+COUNTIF($E84:$S84,"5*")+COUNTIF($E85:$S85,"5*")</f>
        <v>0</v>
      </c>
      <c r="AC83" s="63">
        <f>COUNTIF($E83:$S83,20)+COUNTIF($E84:$S84,20)+COUNTIF($E85:$S85,20)</f>
        <v>0</v>
      </c>
    </row>
    <row r="84" spans="1:29" ht="16.5" thickBot="1">
      <c r="A84" s="64" t="s">
        <v>227</v>
      </c>
      <c r="B84" s="65" t="s">
        <v>17</v>
      </c>
      <c r="C84" s="65" t="s">
        <v>49</v>
      </c>
      <c r="D84" s="65"/>
      <c r="E84" s="66">
        <v>1</v>
      </c>
      <c r="F84" s="66">
        <v>2</v>
      </c>
      <c r="G84" s="66">
        <v>1</v>
      </c>
      <c r="H84" s="66">
        <v>3</v>
      </c>
      <c r="I84" s="66">
        <v>0</v>
      </c>
      <c r="J84" s="66">
        <v>3</v>
      </c>
      <c r="K84" s="66">
        <v>1</v>
      </c>
      <c r="L84" s="66">
        <v>3</v>
      </c>
      <c r="M84" s="66">
        <v>3</v>
      </c>
      <c r="N84" s="66">
        <v>3</v>
      </c>
      <c r="O84" s="66"/>
      <c r="P84" s="66"/>
      <c r="Q84" s="66"/>
      <c r="R84" s="66"/>
      <c r="S84" s="66"/>
      <c r="T84" s="67">
        <f>IF(E84="","",SUM(E84:S84)+(COUNTIF(E84:S84,"5*")*5))</f>
        <v>20</v>
      </c>
      <c r="U84" s="68"/>
      <c r="V84" s="69">
        <v>0.49999999999999983</v>
      </c>
      <c r="W84" s="70" t="s">
        <v>19</v>
      </c>
      <c r="X84" s="71"/>
      <c r="Y84" s="71"/>
      <c r="Z84" s="72"/>
      <c r="AA84" s="72"/>
      <c r="AB84" s="73"/>
      <c r="AC84" s="74" t="str">
        <f>TEXT( (V85-V84+0.00000000000001),"[hh].mm.ss")</f>
        <v>04.38.12</v>
      </c>
    </row>
    <row r="85" spans="1:29" ht="15.75" thickBot="1">
      <c r="A85" s="34" t="s">
        <v>20</v>
      </c>
      <c r="B85" s="35" t="s">
        <v>183</v>
      </c>
      <c r="C85" s="15"/>
      <c r="D85" s="16"/>
      <c r="E85" s="75">
        <v>1</v>
      </c>
      <c r="F85" s="75">
        <v>1</v>
      </c>
      <c r="G85" s="75">
        <v>2</v>
      </c>
      <c r="H85" s="75">
        <v>3</v>
      </c>
      <c r="I85" s="75">
        <v>3</v>
      </c>
      <c r="J85" s="75">
        <v>2</v>
      </c>
      <c r="K85" s="75">
        <v>2</v>
      </c>
      <c r="L85" s="75">
        <v>3</v>
      </c>
      <c r="M85" s="75">
        <v>2</v>
      </c>
      <c r="N85" s="75">
        <v>1</v>
      </c>
      <c r="O85" s="75"/>
      <c r="P85" s="75"/>
      <c r="Q85" s="75"/>
      <c r="R85" s="75"/>
      <c r="S85" s="75"/>
      <c r="T85" s="76">
        <f>IF(E85="","",SUM(E85:S85)+(COUNTIF(E85:S85,"5*")*5))</f>
        <v>20</v>
      </c>
      <c r="U85" s="77"/>
      <c r="V85" s="78">
        <v>0.69319444444444445</v>
      </c>
      <c r="W85" s="79" t="s">
        <v>22</v>
      </c>
      <c r="X85" s="80"/>
      <c r="Y85" s="80"/>
      <c r="Z85" s="81"/>
      <c r="AA85" s="82"/>
      <c r="AB85" s="83"/>
      <c r="AC85" s="84" t="str">
        <f>TEXT(IF($E83="","",(IF($E84="",T83/(15-(COUNTIF($E83:$S83,""))),(IF($E85="",(T83+T84)/(30-(COUNTIF($E83:$S83,"")+COUNTIF($E84:$S84,""))), (T83+T84+T85)/(45-(COUNTIF($E83:$S83,"")+COUNTIF($E84:$S84,"")+COUNTIF($E85:$S85,"")))))))),"0,00")</f>
        <v>2,10</v>
      </c>
    </row>
    <row r="86" spans="1:29" ht="15.75" thickBot="1">
      <c r="A86" s="54">
        <v>108</v>
      </c>
      <c r="B86" s="55" t="s">
        <v>184</v>
      </c>
      <c r="C86" s="56" t="s">
        <v>185</v>
      </c>
      <c r="D86" s="56"/>
      <c r="E86" s="57">
        <v>0</v>
      </c>
      <c r="F86" s="57">
        <v>3</v>
      </c>
      <c r="G86" s="57">
        <v>0</v>
      </c>
      <c r="H86" s="57">
        <v>3</v>
      </c>
      <c r="I86" s="57">
        <v>5</v>
      </c>
      <c r="J86" s="57">
        <v>3</v>
      </c>
      <c r="K86" s="57">
        <v>0</v>
      </c>
      <c r="L86" s="57">
        <v>3</v>
      </c>
      <c r="M86" s="57">
        <v>1</v>
      </c>
      <c r="N86" s="57">
        <v>1</v>
      </c>
      <c r="O86" s="57"/>
      <c r="P86" s="57"/>
      <c r="Q86" s="57"/>
      <c r="R86" s="57"/>
      <c r="S86" s="57"/>
      <c r="T86" s="58">
        <f>IF(E86="","",SUM(E86:S86)+(COUNTIF(E86:S86,"5*")*5))</f>
        <v>19</v>
      </c>
      <c r="U86" s="59"/>
      <c r="V86" s="60">
        <f>SUM(T86:T88)+IF(ISNUMBER(U86),U86,0)+IF(ISNUMBER(U87),U87,0)+IF(ISNUMBER(U88),U88,0)</f>
        <v>66</v>
      </c>
      <c r="W86" s="61">
        <f>COUNTIF($E86:$S86,0)+COUNTIF($E87:$S87,0)+COUNTIF($E88:$S88,0)</f>
        <v>5</v>
      </c>
      <c r="X86" s="61">
        <f>COUNTIF($E86:$S86,1)+COUNTIF($E87:$S87,1)+COUNTIF($E88:$S88,1)</f>
        <v>5</v>
      </c>
      <c r="Y86" s="61">
        <f>COUNTIF($E86:$S86,2)+COUNTIF($E87:$S87,2)+COUNTIF($E88:$S88,2)</f>
        <v>3</v>
      </c>
      <c r="Z86" s="61">
        <f>COUNTIF($E86:$S86,3)+COUNTIF($E87:$S87,3)+COUNTIF($E88:$S88,3)</f>
        <v>15</v>
      </c>
      <c r="AA86" s="61">
        <f>COUNTIF($E86:$S86,5)+COUNTIF($E87:$S87,5)+COUNTIF($E88:$S88,5)</f>
        <v>2</v>
      </c>
      <c r="AB86" s="62">
        <f>COUNTIF($E86:$S86,"5*")+COUNTIF($E87:$S87,"5*")+COUNTIF($E88:$S88,"5*")</f>
        <v>0</v>
      </c>
      <c r="AC86" s="63">
        <f>COUNTIF($E86:$S86,20)+COUNTIF($E87:$S87,20)+COUNTIF($E88:$S88,20)</f>
        <v>0</v>
      </c>
    </row>
    <row r="87" spans="1:29" ht="16.5" thickBot="1">
      <c r="A87" s="64" t="s">
        <v>228</v>
      </c>
      <c r="B87" s="65" t="s">
        <v>17</v>
      </c>
      <c r="C87" s="65" t="s">
        <v>67</v>
      </c>
      <c r="D87" s="65"/>
      <c r="E87" s="66">
        <v>1</v>
      </c>
      <c r="F87" s="66">
        <v>1</v>
      </c>
      <c r="G87" s="66">
        <v>0</v>
      </c>
      <c r="H87" s="66">
        <v>3</v>
      </c>
      <c r="I87" s="66">
        <v>2</v>
      </c>
      <c r="J87" s="66">
        <v>3</v>
      </c>
      <c r="K87" s="66">
        <v>3</v>
      </c>
      <c r="L87" s="66">
        <v>3</v>
      </c>
      <c r="M87" s="66">
        <v>0</v>
      </c>
      <c r="N87" s="66">
        <v>3</v>
      </c>
      <c r="O87" s="66"/>
      <c r="P87" s="66"/>
      <c r="Q87" s="66"/>
      <c r="R87" s="66"/>
      <c r="S87" s="66"/>
      <c r="T87" s="67">
        <f>IF(E87="","",SUM(E87:S87)+(COUNTIF(E87:S87,"5*")*5))</f>
        <v>19</v>
      </c>
      <c r="U87" s="68"/>
      <c r="V87" s="69">
        <v>0.49722222222222207</v>
      </c>
      <c r="W87" s="70" t="s">
        <v>19</v>
      </c>
      <c r="X87" s="71"/>
      <c r="Y87" s="71"/>
      <c r="Z87" s="72"/>
      <c r="AA87" s="72"/>
      <c r="AB87" s="73"/>
      <c r="AC87" s="74" t="str">
        <f>TEXT( (V88-V87+0.00000000000001),"[hh].mm.ss")</f>
        <v>04.21.12</v>
      </c>
    </row>
    <row r="88" spans="1:29" ht="15.75" thickBot="1">
      <c r="A88" s="34" t="s">
        <v>20</v>
      </c>
      <c r="B88" s="35" t="s">
        <v>145</v>
      </c>
      <c r="C88" s="15"/>
      <c r="D88" s="16"/>
      <c r="E88" s="75">
        <v>2</v>
      </c>
      <c r="F88" s="75">
        <v>3</v>
      </c>
      <c r="G88" s="75">
        <v>3</v>
      </c>
      <c r="H88" s="75">
        <v>3</v>
      </c>
      <c r="I88" s="75">
        <v>5</v>
      </c>
      <c r="J88" s="75">
        <v>3</v>
      </c>
      <c r="K88" s="75">
        <v>3</v>
      </c>
      <c r="L88" s="75">
        <v>3</v>
      </c>
      <c r="M88" s="75">
        <v>1</v>
      </c>
      <c r="N88" s="75">
        <v>2</v>
      </c>
      <c r="O88" s="75"/>
      <c r="P88" s="75"/>
      <c r="Q88" s="75"/>
      <c r="R88" s="75"/>
      <c r="S88" s="75"/>
      <c r="T88" s="76">
        <f>IF(E88="","",SUM(E88:S88)+(COUNTIF(E88:S88,"5*")*5))</f>
        <v>28</v>
      </c>
      <c r="U88" s="77"/>
      <c r="V88" s="78">
        <v>0.67861111111111105</v>
      </c>
      <c r="W88" s="79" t="s">
        <v>22</v>
      </c>
      <c r="X88" s="80"/>
      <c r="Y88" s="80"/>
      <c r="Z88" s="81"/>
      <c r="AA88" s="82"/>
      <c r="AB88" s="83"/>
      <c r="AC88" s="84" t="str">
        <f>TEXT(IF($E86="","",(IF($E87="",T86/(15-(COUNTIF($E86:$S86,""))),(IF($E88="",(T86+T87)/(30-(COUNTIF($E86:$S86,"")+COUNTIF($E87:$S87,""))), (T86+T87+T88)/(45-(COUNTIF($E86:$S86,"")+COUNTIF($E87:$S87,"")+COUNTIF($E88:$S88,"")))))))),"0,00")</f>
        <v>2,20</v>
      </c>
    </row>
    <row r="89" spans="1:29" ht="15.75" thickBot="1">
      <c r="A89" s="54">
        <v>132</v>
      </c>
      <c r="B89" s="55" t="s">
        <v>186</v>
      </c>
      <c r="C89" s="56" t="s">
        <v>187</v>
      </c>
      <c r="D89" s="56"/>
      <c r="E89" s="57">
        <v>3</v>
      </c>
      <c r="F89" s="57">
        <v>3</v>
      </c>
      <c r="G89" s="57">
        <v>1</v>
      </c>
      <c r="H89" s="57">
        <v>3</v>
      </c>
      <c r="I89" s="57">
        <v>2</v>
      </c>
      <c r="J89" s="57">
        <v>3</v>
      </c>
      <c r="K89" s="57">
        <v>1</v>
      </c>
      <c r="L89" s="57">
        <v>3</v>
      </c>
      <c r="M89" s="57">
        <v>3</v>
      </c>
      <c r="N89" s="57">
        <v>1</v>
      </c>
      <c r="O89" s="57"/>
      <c r="P89" s="57"/>
      <c r="Q89" s="57"/>
      <c r="R89" s="57"/>
      <c r="S89" s="57"/>
      <c r="T89" s="58">
        <f>IF(E89="","",SUM(E89:S89)+(COUNTIF(E89:S89,"5*")*5))</f>
        <v>23</v>
      </c>
      <c r="U89" s="59"/>
      <c r="V89" s="60">
        <f>SUM(T89:T91)+IF(ISNUMBER(U89),U89,0)+IF(ISNUMBER(U90),U90,0)+IF(ISNUMBER(U91),U91,0)</f>
        <v>66</v>
      </c>
      <c r="W89" s="61">
        <f>COUNTIF($E89:$S89,0)+COUNTIF($E90:$S90,0)+COUNTIF($E91:$S91,0)</f>
        <v>3</v>
      </c>
      <c r="X89" s="61">
        <f>COUNTIF($E89:$S89,1)+COUNTIF($E90:$S90,1)+COUNTIF($E91:$S91,1)</f>
        <v>7</v>
      </c>
      <c r="Y89" s="61">
        <f>COUNTIF($E89:$S89,2)+COUNTIF($E90:$S90,2)+COUNTIF($E91:$S91,2)</f>
        <v>3</v>
      </c>
      <c r="Z89" s="61">
        <f>COUNTIF($E89:$S89,3)+COUNTIF($E90:$S90,3)+COUNTIF($E91:$S91,3)</f>
        <v>16</v>
      </c>
      <c r="AA89" s="61">
        <f>COUNTIF($E89:$S89,5)+COUNTIF($E90:$S90,5)+COUNTIF($E91:$S91,5)</f>
        <v>1</v>
      </c>
      <c r="AB89" s="62">
        <f>COUNTIF($E89:$S89,"5*")+COUNTIF($E90:$S90,"5*")+COUNTIF($E91:$S91,"5*")</f>
        <v>0</v>
      </c>
      <c r="AC89" s="63">
        <f>COUNTIF($E89:$S89,20)+COUNTIF($E90:$S90,20)+COUNTIF($E91:$S91,20)</f>
        <v>0</v>
      </c>
    </row>
    <row r="90" spans="1:29" ht="16.5" thickBot="1">
      <c r="A90" s="64" t="s">
        <v>229</v>
      </c>
      <c r="B90" s="65" t="s">
        <v>17</v>
      </c>
      <c r="C90" s="65" t="s">
        <v>163</v>
      </c>
      <c r="D90" s="65"/>
      <c r="E90" s="66">
        <v>1</v>
      </c>
      <c r="F90" s="66">
        <v>3</v>
      </c>
      <c r="G90" s="66">
        <v>0</v>
      </c>
      <c r="H90" s="66">
        <v>2</v>
      </c>
      <c r="I90" s="66">
        <v>1</v>
      </c>
      <c r="J90" s="66">
        <v>3</v>
      </c>
      <c r="K90" s="66">
        <v>1</v>
      </c>
      <c r="L90" s="66">
        <v>3</v>
      </c>
      <c r="M90" s="66">
        <v>3</v>
      </c>
      <c r="N90" s="66">
        <v>5</v>
      </c>
      <c r="O90" s="66"/>
      <c r="P90" s="66"/>
      <c r="Q90" s="66"/>
      <c r="R90" s="66"/>
      <c r="S90" s="66"/>
      <c r="T90" s="67">
        <f>IF(E90="","",SUM(E90:S90)+(COUNTIF(E90:S90,"5*")*5))</f>
        <v>22</v>
      </c>
      <c r="U90" s="68"/>
      <c r="V90" s="69">
        <v>0.49652777777777762</v>
      </c>
      <c r="W90" s="70" t="s">
        <v>19</v>
      </c>
      <c r="X90" s="71"/>
      <c r="Y90" s="71"/>
      <c r="Z90" s="72"/>
      <c r="AA90" s="72"/>
      <c r="AB90" s="73"/>
      <c r="AC90" s="74" t="str">
        <f>TEXT( (V91-V90+0.00000000000001),"[hh].mm.ss")</f>
        <v>03.10.11</v>
      </c>
    </row>
    <row r="91" spans="1:29" ht="15.75" thickBot="1">
      <c r="A91" s="34" t="s">
        <v>20</v>
      </c>
      <c r="B91" s="35" t="s">
        <v>27</v>
      </c>
      <c r="C91" s="15"/>
      <c r="D91" s="16"/>
      <c r="E91" s="75">
        <v>0</v>
      </c>
      <c r="F91" s="75">
        <v>3</v>
      </c>
      <c r="G91" s="75">
        <v>0</v>
      </c>
      <c r="H91" s="75">
        <v>3</v>
      </c>
      <c r="I91" s="75">
        <v>2</v>
      </c>
      <c r="J91" s="75">
        <v>3</v>
      </c>
      <c r="K91" s="75">
        <v>1</v>
      </c>
      <c r="L91" s="75">
        <v>3</v>
      </c>
      <c r="M91" s="75">
        <v>3</v>
      </c>
      <c r="N91" s="75">
        <v>3</v>
      </c>
      <c r="O91" s="75"/>
      <c r="P91" s="75"/>
      <c r="Q91" s="75"/>
      <c r="R91" s="75"/>
      <c r="S91" s="75"/>
      <c r="T91" s="76">
        <f>IF(E91="","",SUM(E91:S91)+(COUNTIF(E91:S91,"5*")*5))</f>
        <v>21</v>
      </c>
      <c r="U91" s="77"/>
      <c r="V91" s="78">
        <v>0.62859953703703708</v>
      </c>
      <c r="W91" s="79" t="s">
        <v>22</v>
      </c>
      <c r="X91" s="80"/>
      <c r="Y91" s="80"/>
      <c r="Z91" s="81"/>
      <c r="AA91" s="82"/>
      <c r="AB91" s="83"/>
      <c r="AC91" s="84" t="str">
        <f>TEXT(IF($E89="","",(IF($E90="",T89/(15-(COUNTIF($E89:$S89,""))),(IF($E91="",(T89+T90)/(30-(COUNTIF($E89:$S89,"")+COUNTIF($E90:$S90,""))), (T89+T90+T91)/(45-(COUNTIF($E89:$S89,"")+COUNTIF($E90:$S90,"")+COUNTIF($E91:$S91,"")))))))),"0,00")</f>
        <v>2,20</v>
      </c>
    </row>
    <row r="92" spans="1:29" ht="15.75" thickBot="1">
      <c r="A92" s="54">
        <v>106</v>
      </c>
      <c r="B92" s="55" t="s">
        <v>188</v>
      </c>
      <c r="C92" s="56" t="s">
        <v>189</v>
      </c>
      <c r="D92" s="56"/>
      <c r="E92" s="57">
        <v>1</v>
      </c>
      <c r="F92" s="57">
        <v>5</v>
      </c>
      <c r="G92" s="57">
        <v>1</v>
      </c>
      <c r="H92" s="57">
        <v>3</v>
      </c>
      <c r="I92" s="57">
        <v>0</v>
      </c>
      <c r="J92" s="57">
        <v>1</v>
      </c>
      <c r="K92" s="57">
        <v>2</v>
      </c>
      <c r="L92" s="57">
        <v>5</v>
      </c>
      <c r="M92" s="57">
        <v>3</v>
      </c>
      <c r="N92" s="57">
        <v>1</v>
      </c>
      <c r="O92" s="57"/>
      <c r="P92" s="57"/>
      <c r="Q92" s="57"/>
      <c r="R92" s="57"/>
      <c r="S92" s="57"/>
      <c r="T92" s="58">
        <f>IF(E92="","",SUM(E92:S92)+(COUNTIF(E92:S92,"5*")*5))</f>
        <v>22</v>
      </c>
      <c r="U92" s="59"/>
      <c r="V92" s="60">
        <f>SUM(T92:T94)+IF(ISNUMBER(U92),U92,0)+IF(ISNUMBER(U93),U93,0)+IF(ISNUMBER(U94),U94,0)</f>
        <v>71</v>
      </c>
      <c r="W92" s="61">
        <f>COUNTIF($E92:$S92,0)+COUNTIF($E93:$S93,0)+COUNTIF($E94:$S94,0)</f>
        <v>4</v>
      </c>
      <c r="X92" s="61">
        <f>COUNTIF($E92:$S92,1)+COUNTIF($E93:$S93,1)+COUNTIF($E94:$S94,1)</f>
        <v>7</v>
      </c>
      <c r="Y92" s="61">
        <f>COUNTIF($E92:$S92,2)+COUNTIF($E93:$S93,2)+COUNTIF($E94:$S94,2)</f>
        <v>5</v>
      </c>
      <c r="Z92" s="61">
        <f>COUNTIF($E92:$S92,3)+COUNTIF($E93:$S93,3)+COUNTIF($E94:$S94,3)</f>
        <v>8</v>
      </c>
      <c r="AA92" s="61">
        <f>COUNTIF($E92:$S92,5)+COUNTIF($E93:$S93,5)+COUNTIF($E94:$S94,5)</f>
        <v>6</v>
      </c>
      <c r="AB92" s="62">
        <f>COUNTIF($E92:$S92,"5*")+COUNTIF($E93:$S93,"5*")+COUNTIF($E94:$S94,"5*")</f>
        <v>0</v>
      </c>
      <c r="AC92" s="63">
        <f>COUNTIF($E92:$S92,20)+COUNTIF($E93:$S93,20)+COUNTIF($E94:$S94,20)</f>
        <v>0</v>
      </c>
    </row>
    <row r="93" spans="1:29" ht="16.5" thickBot="1">
      <c r="A93" s="64" t="s">
        <v>230</v>
      </c>
      <c r="B93" s="65" t="s">
        <v>17</v>
      </c>
      <c r="C93" s="65" t="s">
        <v>49</v>
      </c>
      <c r="D93" s="65"/>
      <c r="E93" s="66">
        <v>3</v>
      </c>
      <c r="F93" s="66">
        <v>2</v>
      </c>
      <c r="G93" s="66">
        <v>0</v>
      </c>
      <c r="H93" s="66">
        <v>5</v>
      </c>
      <c r="I93" s="66">
        <v>0</v>
      </c>
      <c r="J93" s="66">
        <v>3</v>
      </c>
      <c r="K93" s="66">
        <v>2</v>
      </c>
      <c r="L93" s="66">
        <v>5</v>
      </c>
      <c r="M93" s="66">
        <v>3</v>
      </c>
      <c r="N93" s="66">
        <v>1</v>
      </c>
      <c r="O93" s="66"/>
      <c r="P93" s="66"/>
      <c r="Q93" s="66"/>
      <c r="R93" s="66"/>
      <c r="S93" s="66"/>
      <c r="T93" s="67">
        <f>IF(E93="","",SUM(E93:S93)+(COUNTIF(E93:S93,"5*")*5))</f>
        <v>24</v>
      </c>
      <c r="U93" s="68"/>
      <c r="V93" s="69">
        <v>0.49583333333333318</v>
      </c>
      <c r="W93" s="70" t="s">
        <v>19</v>
      </c>
      <c r="X93" s="71"/>
      <c r="Y93" s="71"/>
      <c r="Z93" s="72"/>
      <c r="AA93" s="72"/>
      <c r="AB93" s="73"/>
      <c r="AC93" s="74" t="str">
        <f>TEXT( (V94-V93+0.00000000000001),"[hh].mm.ss")</f>
        <v>04.52.42</v>
      </c>
    </row>
    <row r="94" spans="1:29" ht="15.75" thickBot="1">
      <c r="A94" s="34" t="s">
        <v>20</v>
      </c>
      <c r="B94" s="35" t="s">
        <v>21</v>
      </c>
      <c r="C94" s="15"/>
      <c r="D94" s="16"/>
      <c r="E94" s="75">
        <v>1</v>
      </c>
      <c r="F94" s="75">
        <v>2</v>
      </c>
      <c r="G94" s="75">
        <v>0</v>
      </c>
      <c r="H94" s="75">
        <v>3</v>
      </c>
      <c r="I94" s="75">
        <v>2</v>
      </c>
      <c r="J94" s="75">
        <v>5</v>
      </c>
      <c r="K94" s="75">
        <v>1</v>
      </c>
      <c r="L94" s="75">
        <v>5</v>
      </c>
      <c r="M94" s="75">
        <v>3</v>
      </c>
      <c r="N94" s="75">
        <v>3</v>
      </c>
      <c r="O94" s="75"/>
      <c r="P94" s="75"/>
      <c r="Q94" s="75"/>
      <c r="R94" s="75"/>
      <c r="S94" s="75"/>
      <c r="T94" s="76">
        <f>IF(E94="","",SUM(E94:S94)+(COUNTIF(E94:S94,"5*")*5))</f>
        <v>25</v>
      </c>
      <c r="U94" s="77"/>
      <c r="V94" s="78">
        <v>0.69909722222222215</v>
      </c>
      <c r="W94" s="79" t="s">
        <v>22</v>
      </c>
      <c r="X94" s="80"/>
      <c r="Y94" s="80"/>
      <c r="Z94" s="81"/>
      <c r="AA94" s="82"/>
      <c r="AB94" s="83"/>
      <c r="AC94" s="84" t="str">
        <f>TEXT(IF($E92="","",(IF($E93="",T92/(15-(COUNTIF($E92:$S92,""))),(IF($E94="",(T92+T93)/(30-(COUNTIF($E92:$S92,"")+COUNTIF($E93:$S93,""))), (T92+T93+T94)/(45-(COUNTIF($E92:$S92,"")+COUNTIF($E93:$S93,"")+COUNTIF($E94:$S94,"")))))))),"0,00")</f>
        <v>2,37</v>
      </c>
    </row>
    <row r="95" spans="1:29" ht="15.75" thickBot="1">
      <c r="A95" s="54">
        <v>156</v>
      </c>
      <c r="B95" s="55" t="s">
        <v>190</v>
      </c>
      <c r="C95" s="56" t="s">
        <v>95</v>
      </c>
      <c r="D95" s="56"/>
      <c r="E95" s="57">
        <v>1</v>
      </c>
      <c r="F95" s="57">
        <v>3</v>
      </c>
      <c r="G95" s="57">
        <v>2</v>
      </c>
      <c r="H95" s="57">
        <v>3</v>
      </c>
      <c r="I95" s="57">
        <v>1</v>
      </c>
      <c r="J95" s="57">
        <v>3</v>
      </c>
      <c r="K95" s="57">
        <v>1</v>
      </c>
      <c r="L95" s="57">
        <v>5</v>
      </c>
      <c r="M95" s="57">
        <v>3</v>
      </c>
      <c r="N95" s="57">
        <v>2</v>
      </c>
      <c r="O95" s="57"/>
      <c r="P95" s="57"/>
      <c r="Q95" s="57"/>
      <c r="R95" s="57"/>
      <c r="S95" s="57"/>
      <c r="T95" s="58">
        <f>IF(E95="","",SUM(E95:S95)+(COUNTIF(E95:S95,"5*")*5))</f>
        <v>24</v>
      </c>
      <c r="U95" s="59"/>
      <c r="V95" s="60">
        <f>SUM(T95:T97)+IF(ISNUMBER(U95),U95,0)+IF(ISNUMBER(U96),U96,0)+IF(ISNUMBER(U97),U97,0)</f>
        <v>74</v>
      </c>
      <c r="W95" s="61">
        <f>COUNTIF($E95:$S95,0)+COUNTIF($E96:$S96,0)+COUNTIF($E97:$S97,0)</f>
        <v>2</v>
      </c>
      <c r="X95" s="61">
        <f>COUNTIF($E95:$S95,1)+COUNTIF($E96:$S96,1)+COUNTIF($E97:$S97,1)</f>
        <v>7</v>
      </c>
      <c r="Y95" s="61">
        <f>COUNTIF($E95:$S95,2)+COUNTIF($E96:$S96,2)+COUNTIF($E97:$S97,2)</f>
        <v>6</v>
      </c>
      <c r="Z95" s="61">
        <f>COUNTIF($E95:$S95,3)+COUNTIF($E96:$S96,3)+COUNTIF($E97:$S97,3)</f>
        <v>10</v>
      </c>
      <c r="AA95" s="61">
        <f>COUNTIF($E95:$S95,5)+COUNTIF($E96:$S96,5)+COUNTIF($E97:$S97,5)</f>
        <v>5</v>
      </c>
      <c r="AB95" s="62">
        <f>COUNTIF($E95:$S95,"5*")+COUNTIF($E96:$S96,"5*")+COUNTIF($E97:$S97,"5*")</f>
        <v>0</v>
      </c>
      <c r="AC95" s="63">
        <f>COUNTIF($E95:$S95,20)+COUNTIF($E96:$S96,20)+COUNTIF($E97:$S97,20)</f>
        <v>0</v>
      </c>
    </row>
    <row r="96" spans="1:29" ht="16.5" thickBot="1">
      <c r="A96" s="64" t="s">
        <v>231</v>
      </c>
      <c r="B96" s="65" t="s">
        <v>191</v>
      </c>
      <c r="C96" s="65" t="s">
        <v>40</v>
      </c>
      <c r="D96" s="65"/>
      <c r="E96" s="66">
        <v>3</v>
      </c>
      <c r="F96" s="66">
        <v>2</v>
      </c>
      <c r="G96" s="66">
        <v>0</v>
      </c>
      <c r="H96" s="66">
        <v>5</v>
      </c>
      <c r="I96" s="66">
        <v>5</v>
      </c>
      <c r="J96" s="66">
        <v>3</v>
      </c>
      <c r="K96" s="66">
        <v>1</v>
      </c>
      <c r="L96" s="66">
        <v>3</v>
      </c>
      <c r="M96" s="66">
        <v>3</v>
      </c>
      <c r="N96" s="66">
        <v>2</v>
      </c>
      <c r="O96" s="66"/>
      <c r="P96" s="66"/>
      <c r="Q96" s="66"/>
      <c r="R96" s="66"/>
      <c r="S96" s="66"/>
      <c r="T96" s="67">
        <f>IF(E96="","",SUM(E96:S96)+(COUNTIF(E96:S96,"5*")*5))</f>
        <v>27</v>
      </c>
      <c r="U96" s="68"/>
      <c r="V96" s="69">
        <v>0.48888888888888876</v>
      </c>
      <c r="W96" s="70" t="s">
        <v>19</v>
      </c>
      <c r="X96" s="71"/>
      <c r="Y96" s="71"/>
      <c r="Z96" s="72"/>
      <c r="AA96" s="72"/>
      <c r="AB96" s="73"/>
      <c r="AC96" s="74" t="str">
        <f>TEXT( (V97-V96+0.00000000000001),"[hh].mm.ss")</f>
        <v>04.38.27</v>
      </c>
    </row>
    <row r="97" spans="1:29" ht="15.75" thickBot="1">
      <c r="A97" s="34" t="s">
        <v>20</v>
      </c>
      <c r="B97" s="35" t="s">
        <v>27</v>
      </c>
      <c r="C97" s="15"/>
      <c r="D97" s="16"/>
      <c r="E97" s="75">
        <v>0</v>
      </c>
      <c r="F97" s="75">
        <v>3</v>
      </c>
      <c r="G97" s="75">
        <v>1</v>
      </c>
      <c r="H97" s="75">
        <v>5</v>
      </c>
      <c r="I97" s="75">
        <v>1</v>
      </c>
      <c r="J97" s="75">
        <v>2</v>
      </c>
      <c r="K97" s="75">
        <v>1</v>
      </c>
      <c r="L97" s="75">
        <v>5</v>
      </c>
      <c r="M97" s="75">
        <v>3</v>
      </c>
      <c r="N97" s="75">
        <v>2</v>
      </c>
      <c r="O97" s="75"/>
      <c r="P97" s="75"/>
      <c r="Q97" s="75"/>
      <c r="R97" s="75"/>
      <c r="S97" s="75"/>
      <c r="T97" s="76">
        <f>IF(E97="","",SUM(E97:S97)+(COUNTIF(E97:S97,"5*")*5))</f>
        <v>23</v>
      </c>
      <c r="U97" s="77"/>
      <c r="V97" s="78">
        <v>0.68225694444444451</v>
      </c>
      <c r="W97" s="79" t="s">
        <v>22</v>
      </c>
      <c r="X97" s="80"/>
      <c r="Y97" s="80"/>
      <c r="Z97" s="81"/>
      <c r="AA97" s="82"/>
      <c r="AB97" s="83"/>
      <c r="AC97" s="84" t="str">
        <f>TEXT(IF($E95="","",(IF($E96="",T95/(15-(COUNTIF($E95:$S95,""))),(IF($E97="",(T95+T96)/(30-(COUNTIF($E95:$S95,"")+COUNTIF($E96:$S96,""))), (T95+T96+T97)/(45-(COUNTIF($E95:$S95,"")+COUNTIF($E96:$S96,"")+COUNTIF($E97:$S97,"")))))))),"0,00")</f>
        <v>2,47</v>
      </c>
    </row>
    <row r="98" spans="1:29" ht="15.75" thickBot="1">
      <c r="A98" s="54">
        <v>140</v>
      </c>
      <c r="B98" s="55" t="s">
        <v>174</v>
      </c>
      <c r="C98" s="56" t="s">
        <v>15</v>
      </c>
      <c r="D98" s="56"/>
      <c r="E98" s="57">
        <v>3</v>
      </c>
      <c r="F98" s="57">
        <v>2</v>
      </c>
      <c r="G98" s="57">
        <v>1</v>
      </c>
      <c r="H98" s="57">
        <v>3</v>
      </c>
      <c r="I98" s="57">
        <v>1</v>
      </c>
      <c r="J98" s="57">
        <v>3</v>
      </c>
      <c r="K98" s="57">
        <v>3</v>
      </c>
      <c r="L98" s="57">
        <v>3</v>
      </c>
      <c r="M98" s="57">
        <v>1</v>
      </c>
      <c r="N98" s="57">
        <v>3</v>
      </c>
      <c r="O98" s="57"/>
      <c r="P98" s="57"/>
      <c r="Q98" s="57"/>
      <c r="R98" s="57"/>
      <c r="S98" s="57"/>
      <c r="T98" s="58">
        <f>IF(E98="","",SUM(E98:S98)+(COUNTIF(E98:S98,"5*")*5))</f>
        <v>23</v>
      </c>
      <c r="U98" s="59"/>
      <c r="V98" s="60">
        <f>SUM(T98:T100)+IF(ISNUMBER(U98),U98,0)+IF(ISNUMBER(U99),U99,0)+IF(ISNUMBER(U100),U100,0)</f>
        <v>74</v>
      </c>
      <c r="W98" s="61">
        <f>COUNTIF($E98:$S98,0)+COUNTIF($E99:$S99,0)+COUNTIF($E100:$S100,0)</f>
        <v>2</v>
      </c>
      <c r="X98" s="61">
        <f>COUNTIF($E98:$S98,1)+COUNTIF($E99:$S99,1)+COUNTIF($E100:$S100,1)</f>
        <v>6</v>
      </c>
      <c r="Y98" s="61">
        <f>COUNTIF($E98:$S98,2)+COUNTIF($E99:$S99,2)+COUNTIF($E100:$S100,2)</f>
        <v>2</v>
      </c>
      <c r="Z98" s="61">
        <f>COUNTIF($E98:$S98,3)+COUNTIF($E99:$S99,3)+COUNTIF($E100:$S100,3)</f>
        <v>18</v>
      </c>
      <c r="AA98" s="61">
        <f>COUNTIF($E98:$S98,5)+COUNTIF($E99:$S99,5)+COUNTIF($E100:$S100,5)</f>
        <v>2</v>
      </c>
      <c r="AB98" s="62">
        <f>COUNTIF($E98:$S98,"5*")+COUNTIF($E99:$S99,"5*")+COUNTIF($E100:$S100,"5*")</f>
        <v>0</v>
      </c>
      <c r="AC98" s="63">
        <f>COUNTIF($E98:$S98,20)+COUNTIF($E99:$S99,20)+COUNTIF($E100:$S100,20)</f>
        <v>0</v>
      </c>
    </row>
    <row r="99" spans="1:29" ht="16.5" thickBot="1">
      <c r="A99" s="64" t="s">
        <v>232</v>
      </c>
      <c r="B99" s="65" t="s">
        <v>17</v>
      </c>
      <c r="C99" s="65" t="s">
        <v>159</v>
      </c>
      <c r="D99" s="65"/>
      <c r="E99" s="66">
        <v>5</v>
      </c>
      <c r="F99" s="66">
        <v>1</v>
      </c>
      <c r="G99" s="66">
        <v>0</v>
      </c>
      <c r="H99" s="66">
        <v>3</v>
      </c>
      <c r="I99" s="66">
        <v>3</v>
      </c>
      <c r="J99" s="66">
        <v>3</v>
      </c>
      <c r="K99" s="66">
        <v>5</v>
      </c>
      <c r="L99" s="66">
        <v>3</v>
      </c>
      <c r="M99" s="66">
        <v>3</v>
      </c>
      <c r="N99" s="66">
        <v>3</v>
      </c>
      <c r="O99" s="66"/>
      <c r="P99" s="66"/>
      <c r="Q99" s="66"/>
      <c r="R99" s="66"/>
      <c r="S99" s="66"/>
      <c r="T99" s="67">
        <f>IF(E99="","",SUM(E99:S99)+(COUNTIF(E99:S99,"5*")*5))</f>
        <v>29</v>
      </c>
      <c r="U99" s="68"/>
      <c r="V99" s="69">
        <v>0.49513888888888874</v>
      </c>
      <c r="W99" s="70" t="s">
        <v>19</v>
      </c>
      <c r="X99" s="71"/>
      <c r="Y99" s="71"/>
      <c r="Z99" s="72"/>
      <c r="AA99" s="72"/>
      <c r="AB99" s="73"/>
      <c r="AC99" s="74" t="str">
        <f>TEXT( (V100-V99+0.00000000000001),"[hh].mm.ss")</f>
        <v>00.00.00</v>
      </c>
    </row>
    <row r="100" spans="1:29" ht="15.75" thickBot="1">
      <c r="A100" s="34" t="s">
        <v>20</v>
      </c>
      <c r="B100" s="35" t="s">
        <v>175</v>
      </c>
      <c r="C100" s="15"/>
      <c r="D100" s="16"/>
      <c r="E100" s="75">
        <v>3</v>
      </c>
      <c r="F100" s="75">
        <v>0</v>
      </c>
      <c r="G100" s="75">
        <v>2</v>
      </c>
      <c r="H100" s="75">
        <v>3</v>
      </c>
      <c r="I100" s="75">
        <v>1</v>
      </c>
      <c r="J100" s="75">
        <v>3</v>
      </c>
      <c r="K100" s="75">
        <v>3</v>
      </c>
      <c r="L100" s="75">
        <v>3</v>
      </c>
      <c r="M100" s="75">
        <v>3</v>
      </c>
      <c r="N100" s="75">
        <v>1</v>
      </c>
      <c r="O100" s="75"/>
      <c r="P100" s="75"/>
      <c r="Q100" s="75"/>
      <c r="R100" s="75"/>
      <c r="S100" s="75"/>
      <c r="T100" s="76">
        <f>IF(E100="","",SUM(E100:S100)+(COUNTIF(E100:S100,"5*")*5))</f>
        <v>22</v>
      </c>
      <c r="U100" s="77"/>
      <c r="V100" s="78">
        <v>0.49513888888888874</v>
      </c>
      <c r="W100" s="79" t="s">
        <v>22</v>
      </c>
      <c r="X100" s="80"/>
      <c r="Y100" s="80"/>
      <c r="Z100" s="81"/>
      <c r="AA100" s="82"/>
      <c r="AB100" s="83"/>
      <c r="AC100" s="84" t="str">
        <f>TEXT(IF($E98="","",(IF($E99="",T98/(15-(COUNTIF($E98:$S98,""))),(IF($E100="",(T98+T99)/(30-(COUNTIF($E98:$S98,"")+COUNTIF($E99:$S99,""))), (T98+T99+T100)/(45-(COUNTIF($E98:$S98,"")+COUNTIF($E99:$S99,"")+COUNTIF($E100:$S100,"")))))))),"0,00")</f>
        <v>2,47</v>
      </c>
    </row>
    <row r="101" spans="1:29" ht="15.75" thickBot="1">
      <c r="A101" s="54">
        <v>110</v>
      </c>
      <c r="B101" s="55" t="s">
        <v>192</v>
      </c>
      <c r="C101" s="56" t="s">
        <v>59</v>
      </c>
      <c r="D101" s="56"/>
      <c r="E101" s="57">
        <v>1</v>
      </c>
      <c r="F101" s="57">
        <v>3</v>
      </c>
      <c r="G101" s="57">
        <v>0</v>
      </c>
      <c r="H101" s="57">
        <v>5</v>
      </c>
      <c r="I101" s="57">
        <v>1</v>
      </c>
      <c r="J101" s="57">
        <v>3</v>
      </c>
      <c r="K101" s="57">
        <v>1</v>
      </c>
      <c r="L101" s="57">
        <v>3</v>
      </c>
      <c r="M101" s="57">
        <v>3</v>
      </c>
      <c r="N101" s="57">
        <v>3</v>
      </c>
      <c r="O101" s="57"/>
      <c r="P101" s="57"/>
      <c r="Q101" s="57"/>
      <c r="R101" s="57"/>
      <c r="S101" s="57"/>
      <c r="T101" s="58">
        <f>IF(E101="","",SUM(E101:S101)+(COUNTIF(E101:S101,"5*")*5))</f>
        <v>23</v>
      </c>
      <c r="U101" s="59"/>
      <c r="V101" s="60">
        <f>SUM(T101:T103)+IF(ISNUMBER(U101),U101,0)+IF(ISNUMBER(U102),U102,0)+IF(ISNUMBER(U103),U103,0)</f>
        <v>75</v>
      </c>
      <c r="W101" s="61">
        <f>COUNTIF($E101:$S101,0)+COUNTIF($E102:$S102,0)+COUNTIF($E103:$S103,0)</f>
        <v>3</v>
      </c>
      <c r="X101" s="61">
        <f>COUNTIF($E101:$S101,1)+COUNTIF($E102:$S102,1)+COUNTIF($E103:$S103,1)</f>
        <v>6</v>
      </c>
      <c r="Y101" s="61">
        <f>COUNTIF($E101:$S101,2)+COUNTIF($E102:$S102,2)+COUNTIF($E103:$S103,2)</f>
        <v>2</v>
      </c>
      <c r="Z101" s="61">
        <f>COUNTIF($E101:$S101,3)+COUNTIF($E102:$S102,3)+COUNTIF($E103:$S103,3)</f>
        <v>15</v>
      </c>
      <c r="AA101" s="61">
        <f>COUNTIF($E101:$S101,5)+COUNTIF($E102:$S102,5)+COUNTIF($E103:$S103,5)</f>
        <v>4</v>
      </c>
      <c r="AB101" s="62">
        <f>COUNTIF($E101:$S101,"5*")+COUNTIF($E102:$S102,"5*")+COUNTIF($E103:$S103,"5*")</f>
        <v>0</v>
      </c>
      <c r="AC101" s="63">
        <f>COUNTIF($E101:$S101,20)+COUNTIF($E102:$S102,20)+COUNTIF($E103:$S103,20)</f>
        <v>0</v>
      </c>
    </row>
    <row r="102" spans="1:29" ht="16.5" thickBot="1">
      <c r="A102" s="64" t="s">
        <v>233</v>
      </c>
      <c r="B102" s="65" t="s">
        <v>17</v>
      </c>
      <c r="C102" s="65" t="s">
        <v>36</v>
      </c>
      <c r="D102" s="65"/>
      <c r="E102" s="66">
        <v>2</v>
      </c>
      <c r="F102" s="66">
        <v>3</v>
      </c>
      <c r="G102" s="66">
        <v>3</v>
      </c>
      <c r="H102" s="66">
        <v>5</v>
      </c>
      <c r="I102" s="66">
        <v>1</v>
      </c>
      <c r="J102" s="66">
        <v>3</v>
      </c>
      <c r="K102" s="66">
        <v>3</v>
      </c>
      <c r="L102" s="66">
        <v>3</v>
      </c>
      <c r="M102" s="66">
        <v>3</v>
      </c>
      <c r="N102" s="66">
        <v>3</v>
      </c>
      <c r="O102" s="66"/>
      <c r="P102" s="66"/>
      <c r="Q102" s="66"/>
      <c r="R102" s="66"/>
      <c r="S102" s="66"/>
      <c r="T102" s="67">
        <f>IF(E102="","",SUM(E102:S102)+(COUNTIF(E102:S102,"5*")*5))</f>
        <v>29</v>
      </c>
      <c r="U102" s="68"/>
      <c r="V102" s="69">
        <v>0.4944444444444443</v>
      </c>
      <c r="W102" s="70" t="s">
        <v>19</v>
      </c>
      <c r="X102" s="71"/>
      <c r="Y102" s="71"/>
      <c r="Z102" s="72"/>
      <c r="AA102" s="72"/>
      <c r="AB102" s="73"/>
      <c r="AC102" s="74" t="str">
        <f>TEXT( (V103-V102+0.00000000000001),"[hh].mm.ss")</f>
        <v>04.57.51</v>
      </c>
    </row>
    <row r="103" spans="1:29" ht="15.75" thickBot="1">
      <c r="A103" s="34" t="s">
        <v>20</v>
      </c>
      <c r="B103" s="35" t="s">
        <v>27</v>
      </c>
      <c r="C103" s="15"/>
      <c r="D103" s="16"/>
      <c r="E103" s="75">
        <v>0</v>
      </c>
      <c r="F103" s="75">
        <v>1</v>
      </c>
      <c r="G103" s="75">
        <v>0</v>
      </c>
      <c r="H103" s="75">
        <v>3</v>
      </c>
      <c r="I103" s="75">
        <v>1</v>
      </c>
      <c r="J103" s="75">
        <v>5</v>
      </c>
      <c r="K103" s="75">
        <v>2</v>
      </c>
      <c r="L103" s="75">
        <v>3</v>
      </c>
      <c r="M103" s="75">
        <v>5</v>
      </c>
      <c r="N103" s="75">
        <v>3</v>
      </c>
      <c r="O103" s="75"/>
      <c r="P103" s="75"/>
      <c r="Q103" s="75"/>
      <c r="R103" s="75"/>
      <c r="S103" s="75"/>
      <c r="T103" s="76">
        <f>IF(E103="","",SUM(E103:S103)+(COUNTIF(E103:S103,"5*")*5))</f>
        <v>23</v>
      </c>
      <c r="U103" s="77"/>
      <c r="V103" s="78">
        <v>0.70128472222222227</v>
      </c>
      <c r="W103" s="79" t="s">
        <v>22</v>
      </c>
      <c r="X103" s="80"/>
      <c r="Y103" s="80"/>
      <c r="Z103" s="81"/>
      <c r="AA103" s="82"/>
      <c r="AB103" s="83"/>
      <c r="AC103" s="84" t="str">
        <f>TEXT(IF($E101="","",(IF($E102="",T101/(15-(COUNTIF($E101:$S101,""))),(IF($E103="",(T101+T102)/(30-(COUNTIF($E101:$S101,"")+COUNTIF($E102:$S102,""))), (T101+T102+T103)/(45-(COUNTIF($E101:$S101,"")+COUNTIF($E102:$S102,"")+COUNTIF($E103:$S103,"")))))))),"0,00")</f>
        <v>2,50</v>
      </c>
    </row>
    <row r="104" spans="1:29" ht="15.75" thickBot="1">
      <c r="A104" s="54">
        <v>116</v>
      </c>
      <c r="B104" s="55" t="s">
        <v>193</v>
      </c>
      <c r="C104" s="56" t="s">
        <v>102</v>
      </c>
      <c r="D104" s="56"/>
      <c r="E104" s="57">
        <v>3</v>
      </c>
      <c r="F104" s="57">
        <v>3</v>
      </c>
      <c r="G104" s="57">
        <v>3</v>
      </c>
      <c r="H104" s="57">
        <v>5</v>
      </c>
      <c r="I104" s="57">
        <v>1</v>
      </c>
      <c r="J104" s="57">
        <v>2</v>
      </c>
      <c r="K104" s="57">
        <v>2</v>
      </c>
      <c r="L104" s="57">
        <v>3</v>
      </c>
      <c r="M104" s="57">
        <v>2</v>
      </c>
      <c r="N104" s="57">
        <v>5</v>
      </c>
      <c r="O104" s="57"/>
      <c r="P104" s="57"/>
      <c r="Q104" s="57"/>
      <c r="R104" s="57"/>
      <c r="S104" s="57"/>
      <c r="T104" s="58">
        <f>IF(E104="","",SUM(E104:S104)+(COUNTIF(E104:S104,"5*")*5))</f>
        <v>29</v>
      </c>
      <c r="U104" s="59"/>
      <c r="V104" s="60">
        <f>SUM(T104:T106)+IF(ISNUMBER(U104),U104,0)+IF(ISNUMBER(U105),U105,0)+IF(ISNUMBER(U106),U106,0)</f>
        <v>79</v>
      </c>
      <c r="W104" s="61">
        <f>COUNTIF($E104:$S104,0)+COUNTIF($E105:$S105,0)+COUNTIF($E106:$S106,0)</f>
        <v>0</v>
      </c>
      <c r="X104" s="61">
        <f>COUNTIF($E104:$S104,1)+COUNTIF($E105:$S105,1)+COUNTIF($E106:$S106,1)</f>
        <v>8</v>
      </c>
      <c r="Y104" s="61">
        <f>COUNTIF($E104:$S104,2)+COUNTIF($E105:$S105,2)+COUNTIF($E106:$S106,2)</f>
        <v>3</v>
      </c>
      <c r="Z104" s="61">
        <f>COUNTIF($E104:$S104,3)+COUNTIF($E105:$S105,3)+COUNTIF($E106:$S106,3)</f>
        <v>15</v>
      </c>
      <c r="AA104" s="61">
        <f>COUNTIF($E104:$S104,5)+COUNTIF($E105:$S105,5)+COUNTIF($E106:$S106,5)</f>
        <v>4</v>
      </c>
      <c r="AB104" s="62">
        <f>COUNTIF($E104:$S104,"5*")+COUNTIF($E105:$S105,"5*")+COUNTIF($E106:$S106,"5*")</f>
        <v>0</v>
      </c>
      <c r="AC104" s="63">
        <f>COUNTIF($E104:$S104,20)+COUNTIF($E105:$S105,20)+COUNTIF($E106:$S106,20)</f>
        <v>0</v>
      </c>
    </row>
    <row r="105" spans="1:29" ht="16.5" thickBot="1">
      <c r="A105" s="64" t="s">
        <v>234</v>
      </c>
      <c r="B105" s="65" t="s">
        <v>17</v>
      </c>
      <c r="C105" s="65" t="s">
        <v>49</v>
      </c>
      <c r="D105" s="65"/>
      <c r="E105" s="66">
        <v>3</v>
      </c>
      <c r="F105" s="66">
        <v>3</v>
      </c>
      <c r="G105" s="66">
        <v>1</v>
      </c>
      <c r="H105" s="66">
        <v>3</v>
      </c>
      <c r="I105" s="66">
        <v>1</v>
      </c>
      <c r="J105" s="66">
        <v>3</v>
      </c>
      <c r="K105" s="66">
        <v>5</v>
      </c>
      <c r="L105" s="66">
        <v>3</v>
      </c>
      <c r="M105" s="66">
        <v>3</v>
      </c>
      <c r="N105" s="66">
        <v>1</v>
      </c>
      <c r="O105" s="66"/>
      <c r="P105" s="66"/>
      <c r="Q105" s="66"/>
      <c r="R105" s="66"/>
      <c r="S105" s="66"/>
      <c r="T105" s="67">
        <f>IF(E105="","",SUM(E105:S105)+(COUNTIF(E105:S105,"5*")*5))</f>
        <v>26</v>
      </c>
      <c r="U105" s="68"/>
      <c r="V105" s="69">
        <v>0.49027777777777765</v>
      </c>
      <c r="W105" s="70" t="s">
        <v>19</v>
      </c>
      <c r="X105" s="71"/>
      <c r="Y105" s="71"/>
      <c r="Z105" s="72"/>
      <c r="AA105" s="72"/>
      <c r="AB105" s="73"/>
      <c r="AC105" s="74" t="str">
        <f>TEXT( (V106-V105+0.00000000000001),"[hh].mm.ss")</f>
        <v>04.02.27</v>
      </c>
    </row>
    <row r="106" spans="1:29" ht="15.75" thickBot="1">
      <c r="A106" s="34" t="s">
        <v>20</v>
      </c>
      <c r="B106" s="35" t="s">
        <v>27</v>
      </c>
      <c r="C106" s="15"/>
      <c r="D106" s="16"/>
      <c r="E106" s="75">
        <v>1</v>
      </c>
      <c r="F106" s="75">
        <v>3</v>
      </c>
      <c r="G106" s="75">
        <v>1</v>
      </c>
      <c r="H106" s="75">
        <v>3</v>
      </c>
      <c r="I106" s="75">
        <v>1</v>
      </c>
      <c r="J106" s="75">
        <v>3</v>
      </c>
      <c r="K106" s="75">
        <v>3</v>
      </c>
      <c r="L106" s="75">
        <v>5</v>
      </c>
      <c r="M106" s="75">
        <v>3</v>
      </c>
      <c r="N106" s="75">
        <v>1</v>
      </c>
      <c r="O106" s="75"/>
      <c r="P106" s="75"/>
      <c r="Q106" s="75"/>
      <c r="R106" s="75"/>
      <c r="S106" s="75"/>
      <c r="T106" s="76">
        <f>IF(E106="","",SUM(E106:S106)+(COUNTIF(E106:S106,"5*")*5))</f>
        <v>24</v>
      </c>
      <c r="U106" s="77"/>
      <c r="V106" s="78">
        <v>0.65864583333333326</v>
      </c>
      <c r="W106" s="79" t="s">
        <v>22</v>
      </c>
      <c r="X106" s="80"/>
      <c r="Y106" s="80"/>
      <c r="Z106" s="81"/>
      <c r="AA106" s="82"/>
      <c r="AB106" s="83"/>
      <c r="AC106" s="84" t="str">
        <f>TEXT(IF($E104="","",(IF($E105="",T104/(15-(COUNTIF($E104:$S104,""))),(IF($E106="",(T104+T105)/(30-(COUNTIF($E104:$S104,"")+COUNTIF($E105:$S105,""))), (T104+T105+T106)/(45-(COUNTIF($E104:$S104,"")+COUNTIF($E105:$S105,"")+COUNTIF($E106:$S106,"")))))))),"0,00")</f>
        <v>2,63</v>
      </c>
    </row>
    <row r="107" spans="1:29" ht="15.75" thickBot="1">
      <c r="A107" s="54">
        <v>146</v>
      </c>
      <c r="B107" s="55" t="s">
        <v>194</v>
      </c>
      <c r="C107" s="56" t="s">
        <v>65</v>
      </c>
      <c r="D107" s="56"/>
      <c r="E107" s="57">
        <v>3</v>
      </c>
      <c r="F107" s="57">
        <v>2</v>
      </c>
      <c r="G107" s="57">
        <v>5</v>
      </c>
      <c r="H107" s="57">
        <v>3</v>
      </c>
      <c r="I107" s="57">
        <v>1</v>
      </c>
      <c r="J107" s="57">
        <v>3</v>
      </c>
      <c r="K107" s="57">
        <v>2</v>
      </c>
      <c r="L107" s="57">
        <v>3</v>
      </c>
      <c r="M107" s="57">
        <v>3</v>
      </c>
      <c r="N107" s="57">
        <v>3</v>
      </c>
      <c r="O107" s="57"/>
      <c r="P107" s="57"/>
      <c r="Q107" s="57"/>
      <c r="R107" s="57"/>
      <c r="S107" s="57"/>
      <c r="T107" s="58">
        <f>IF(E107="","",SUM(E107:S107)+(COUNTIF(E107:S107,"5*")*5))</f>
        <v>28</v>
      </c>
      <c r="U107" s="59"/>
      <c r="V107" s="60">
        <f>SUM(T107:T109)+IF(ISNUMBER(U107),U107,0)+IF(ISNUMBER(U108),U108,0)+IF(ISNUMBER(U109),U109,0)</f>
        <v>83</v>
      </c>
      <c r="W107" s="61">
        <f>COUNTIF($E107:$S107,0)+COUNTIF($E108:$S108,0)+COUNTIF($E109:$S109,0)</f>
        <v>0</v>
      </c>
      <c r="X107" s="61">
        <f>COUNTIF($E107:$S107,1)+COUNTIF($E108:$S108,1)+COUNTIF($E109:$S109,1)</f>
        <v>3</v>
      </c>
      <c r="Y107" s="61">
        <f>COUNTIF($E107:$S107,2)+COUNTIF($E108:$S108,2)+COUNTIF($E109:$S109,2)</f>
        <v>7</v>
      </c>
      <c r="Z107" s="61">
        <f>COUNTIF($E107:$S107,3)+COUNTIF($E108:$S108,3)+COUNTIF($E109:$S109,3)</f>
        <v>17</v>
      </c>
      <c r="AA107" s="61">
        <f>COUNTIF($E107:$S107,5)+COUNTIF($E108:$S108,5)+COUNTIF($E109:$S109,5)</f>
        <v>3</v>
      </c>
      <c r="AB107" s="62">
        <f>COUNTIF($E107:$S107,"5*")+COUNTIF($E108:$S108,"5*")+COUNTIF($E109:$S109,"5*")</f>
        <v>0</v>
      </c>
      <c r="AC107" s="63">
        <f>COUNTIF($E107:$S107,20)+COUNTIF($E108:$S108,20)+COUNTIF($E109:$S109,20)</f>
        <v>0</v>
      </c>
    </row>
    <row r="108" spans="1:29" ht="16.5" thickBot="1">
      <c r="A108" s="64" t="s">
        <v>235</v>
      </c>
      <c r="B108" s="65" t="s">
        <v>17</v>
      </c>
      <c r="C108" s="65" t="s">
        <v>40</v>
      </c>
      <c r="D108" s="65"/>
      <c r="E108" s="66">
        <v>1</v>
      </c>
      <c r="F108" s="66">
        <v>2</v>
      </c>
      <c r="G108" s="66">
        <v>3</v>
      </c>
      <c r="H108" s="66">
        <v>5</v>
      </c>
      <c r="I108" s="66">
        <v>5</v>
      </c>
      <c r="J108" s="66">
        <v>3</v>
      </c>
      <c r="K108" s="66">
        <v>3</v>
      </c>
      <c r="L108" s="66">
        <v>3</v>
      </c>
      <c r="M108" s="66">
        <v>3</v>
      </c>
      <c r="N108" s="66">
        <v>3</v>
      </c>
      <c r="O108" s="66"/>
      <c r="P108" s="66"/>
      <c r="Q108" s="66"/>
      <c r="R108" s="66"/>
      <c r="S108" s="66"/>
      <c r="T108" s="67">
        <f>IF(E108="","",SUM(E108:S108)+(COUNTIF(E108:S108,"5*")*5))</f>
        <v>31</v>
      </c>
      <c r="U108" s="68"/>
      <c r="V108" s="69">
        <v>0.48680555555555544</v>
      </c>
      <c r="W108" s="70" t="s">
        <v>19</v>
      </c>
      <c r="X108" s="71"/>
      <c r="Y108" s="71"/>
      <c r="Z108" s="72"/>
      <c r="AA108" s="72"/>
      <c r="AB108" s="73"/>
      <c r="AC108" s="74" t="str">
        <f>TEXT( (V109-V108+0.00000000000001),"[hh].mm.ss")</f>
        <v>04.42.19</v>
      </c>
    </row>
    <row r="109" spans="1:29" ht="15.75" thickBot="1">
      <c r="A109" s="34" t="s">
        <v>20</v>
      </c>
      <c r="B109" s="35" t="s">
        <v>27</v>
      </c>
      <c r="C109" s="15"/>
      <c r="D109" s="16"/>
      <c r="E109" s="75">
        <v>2</v>
      </c>
      <c r="F109" s="75">
        <v>2</v>
      </c>
      <c r="G109" s="75">
        <v>2</v>
      </c>
      <c r="H109" s="75">
        <v>3</v>
      </c>
      <c r="I109" s="75">
        <v>2</v>
      </c>
      <c r="J109" s="75">
        <v>3</v>
      </c>
      <c r="K109" s="75">
        <v>1</v>
      </c>
      <c r="L109" s="75">
        <v>3</v>
      </c>
      <c r="M109" s="75">
        <v>3</v>
      </c>
      <c r="N109" s="75">
        <v>3</v>
      </c>
      <c r="O109" s="75"/>
      <c r="P109" s="75"/>
      <c r="Q109" s="75"/>
      <c r="R109" s="75"/>
      <c r="S109" s="75"/>
      <c r="T109" s="76">
        <f>IF(E109="","",SUM(E109:S109)+(COUNTIF(E109:S109,"5*")*5))</f>
        <v>24</v>
      </c>
      <c r="U109" s="77"/>
      <c r="V109" s="78">
        <v>0.68285879629629631</v>
      </c>
      <c r="W109" s="79" t="s">
        <v>22</v>
      </c>
      <c r="X109" s="80"/>
      <c r="Y109" s="80"/>
      <c r="Z109" s="81"/>
      <c r="AA109" s="82"/>
      <c r="AB109" s="83"/>
      <c r="AC109" s="84" t="str">
        <f>TEXT(IF($E107="","",(IF($E108="",T107/(15-(COUNTIF($E107:$S107,""))),(IF($E109="",(T107+T108)/(30-(COUNTIF($E107:$S107,"")+COUNTIF($E108:$S108,""))), (T107+T108+T109)/(45-(COUNTIF($E107:$S107,"")+COUNTIF($E108:$S108,"")+COUNTIF($E109:$S109,"")))))))),"0,00")</f>
        <v>2,77</v>
      </c>
    </row>
    <row r="110" spans="1:29" ht="15.75" thickBot="1">
      <c r="A110" s="54">
        <v>126</v>
      </c>
      <c r="B110" s="55" t="s">
        <v>195</v>
      </c>
      <c r="C110" s="56" t="s">
        <v>15</v>
      </c>
      <c r="D110" s="56"/>
      <c r="E110" s="57">
        <v>3</v>
      </c>
      <c r="F110" s="57">
        <v>2</v>
      </c>
      <c r="G110" s="57">
        <v>3</v>
      </c>
      <c r="H110" s="57">
        <v>5</v>
      </c>
      <c r="I110" s="57">
        <v>3</v>
      </c>
      <c r="J110" s="57">
        <v>3</v>
      </c>
      <c r="K110" s="57">
        <v>1</v>
      </c>
      <c r="L110" s="57">
        <v>3</v>
      </c>
      <c r="M110" s="57">
        <v>3</v>
      </c>
      <c r="N110" s="57">
        <v>5</v>
      </c>
      <c r="O110" s="57"/>
      <c r="P110" s="57"/>
      <c r="Q110" s="57"/>
      <c r="R110" s="57"/>
      <c r="S110" s="57"/>
      <c r="T110" s="58">
        <f>IF(E110="","",SUM(E110:S110)+(COUNTIF(E110:S110,"5*")*5))</f>
        <v>31</v>
      </c>
      <c r="U110" s="59"/>
      <c r="V110" s="60">
        <f>SUM(T110:T112)+IF(ISNUMBER(U110),U110,0)+IF(ISNUMBER(U111),U111,0)+IF(ISNUMBER(U112),U112,0)</f>
        <v>88</v>
      </c>
      <c r="W110" s="61">
        <f>COUNTIF($E110:$S110,0)+COUNTIF($E111:$S111,0)+COUNTIF($E112:$S112,0)</f>
        <v>3</v>
      </c>
      <c r="X110" s="61">
        <f>COUNTIF($E110:$S110,1)+COUNTIF($E111:$S111,1)+COUNTIF($E112:$S112,1)</f>
        <v>1</v>
      </c>
      <c r="Y110" s="61">
        <f>COUNTIF($E110:$S110,2)+COUNTIF($E111:$S111,2)+COUNTIF($E112:$S112,2)</f>
        <v>5</v>
      </c>
      <c r="Z110" s="61">
        <f>COUNTIF($E110:$S110,3)+COUNTIF($E111:$S111,3)+COUNTIF($E112:$S112,3)</f>
        <v>14</v>
      </c>
      <c r="AA110" s="61">
        <f>COUNTIF($E110:$S110,5)+COUNTIF($E111:$S111,5)+COUNTIF($E112:$S112,5)</f>
        <v>7</v>
      </c>
      <c r="AB110" s="62">
        <f>COUNTIF($E110:$S110,"5*")+COUNTIF($E111:$S111,"5*")+COUNTIF($E112:$S112,"5*")</f>
        <v>0</v>
      </c>
      <c r="AC110" s="63">
        <f>COUNTIF($E110:$S110,20)+COUNTIF($E111:$S111,20)+COUNTIF($E112:$S112,20)</f>
        <v>0</v>
      </c>
    </row>
    <row r="111" spans="1:29" ht="16.5" thickBot="1">
      <c r="A111" s="64" t="s">
        <v>236</v>
      </c>
      <c r="B111" s="65" t="s">
        <v>17</v>
      </c>
      <c r="C111" s="65" t="s">
        <v>49</v>
      </c>
      <c r="D111" s="65"/>
      <c r="E111" s="66">
        <v>3</v>
      </c>
      <c r="F111" s="66">
        <v>2</v>
      </c>
      <c r="G111" s="66">
        <v>5</v>
      </c>
      <c r="H111" s="66">
        <v>5</v>
      </c>
      <c r="I111" s="66">
        <v>3</v>
      </c>
      <c r="J111" s="66">
        <v>3</v>
      </c>
      <c r="K111" s="66">
        <v>2</v>
      </c>
      <c r="L111" s="66">
        <v>5</v>
      </c>
      <c r="M111" s="66">
        <v>2</v>
      </c>
      <c r="N111" s="66">
        <v>0</v>
      </c>
      <c r="O111" s="66"/>
      <c r="P111" s="66"/>
      <c r="Q111" s="66"/>
      <c r="R111" s="66"/>
      <c r="S111" s="66"/>
      <c r="T111" s="67">
        <f>IF(E111="","",SUM(E111:S111)+(COUNTIF(E111:S111,"5*")*5))</f>
        <v>30</v>
      </c>
      <c r="U111" s="68"/>
      <c r="V111" s="69">
        <v>0.48611111111111099</v>
      </c>
      <c r="W111" s="70" t="s">
        <v>19</v>
      </c>
      <c r="X111" s="71"/>
      <c r="Y111" s="71"/>
      <c r="Z111" s="72"/>
      <c r="AA111" s="72"/>
      <c r="AB111" s="73"/>
      <c r="AC111" s="74" t="str">
        <f>TEXT( (V112-V111+0.00000000000001),"[hh].mm.ss")</f>
        <v>05.07.00</v>
      </c>
    </row>
    <row r="112" spans="1:29" ht="15.75" thickBot="1">
      <c r="A112" s="34" t="s">
        <v>20</v>
      </c>
      <c r="B112" s="35" t="s">
        <v>196</v>
      </c>
      <c r="C112" s="15"/>
      <c r="D112" s="16"/>
      <c r="E112" s="75">
        <v>2</v>
      </c>
      <c r="F112" s="75">
        <v>3</v>
      </c>
      <c r="G112" s="75">
        <v>5</v>
      </c>
      <c r="H112" s="75">
        <v>5</v>
      </c>
      <c r="I112" s="75">
        <v>0</v>
      </c>
      <c r="J112" s="75">
        <v>3</v>
      </c>
      <c r="K112" s="75">
        <v>3</v>
      </c>
      <c r="L112" s="75">
        <v>3</v>
      </c>
      <c r="M112" s="75">
        <v>0</v>
      </c>
      <c r="N112" s="75">
        <v>3</v>
      </c>
      <c r="O112" s="75"/>
      <c r="P112" s="75"/>
      <c r="Q112" s="75"/>
      <c r="R112" s="75"/>
      <c r="S112" s="75"/>
      <c r="T112" s="76">
        <f>IF(E112="","",SUM(E112:S112)+(COUNTIF(E112:S112,"5*")*5))</f>
        <v>27</v>
      </c>
      <c r="U112" s="77"/>
      <c r="V112" s="78">
        <v>0.69930555555555562</v>
      </c>
      <c r="W112" s="79" t="s">
        <v>22</v>
      </c>
      <c r="X112" s="80"/>
      <c r="Y112" s="80"/>
      <c r="Z112" s="81"/>
      <c r="AA112" s="82"/>
      <c r="AB112" s="83"/>
      <c r="AC112" s="84" t="str">
        <f>TEXT(IF($E110="","",(IF($E111="",T110/(15-(COUNTIF($E110:$S110,""))),(IF($E112="",(T110+T111)/(30-(COUNTIF($E110:$S110,"")+COUNTIF($E111:$S111,""))), (T110+T111+T112)/(45-(COUNTIF($E110:$S110,"")+COUNTIF($E111:$S111,"")+COUNTIF($E112:$S112,"")))))))),"0,00")</f>
        <v>2,93</v>
      </c>
    </row>
    <row r="113" spans="1:29" ht="15.75" thickBot="1">
      <c r="A113" s="54">
        <v>143</v>
      </c>
      <c r="B113" s="55" t="s">
        <v>74</v>
      </c>
      <c r="C113" s="56" t="s">
        <v>197</v>
      </c>
      <c r="D113" s="56"/>
      <c r="E113" s="57">
        <v>5</v>
      </c>
      <c r="F113" s="57">
        <v>3</v>
      </c>
      <c r="G113" s="57">
        <v>2</v>
      </c>
      <c r="H113" s="57">
        <v>3</v>
      </c>
      <c r="I113" s="57">
        <v>1</v>
      </c>
      <c r="J113" s="57">
        <v>3</v>
      </c>
      <c r="K113" s="57">
        <v>3</v>
      </c>
      <c r="L113" s="57">
        <v>5</v>
      </c>
      <c r="M113" s="57">
        <v>3</v>
      </c>
      <c r="N113" s="57">
        <v>3</v>
      </c>
      <c r="O113" s="57"/>
      <c r="P113" s="57"/>
      <c r="Q113" s="57"/>
      <c r="R113" s="57"/>
      <c r="S113" s="57"/>
      <c r="T113" s="58">
        <f>IF(E113="","",SUM(E113:S113)+(COUNTIF(E113:S113,"5*")*5))</f>
        <v>31</v>
      </c>
      <c r="U113" s="59"/>
      <c r="V113" s="60">
        <f>SUM(T113:T115)+IF(ISNUMBER(U113),U113,0)+IF(ISNUMBER(U114),U114,0)+IF(ISNUMBER(U115),U115,0)</f>
        <v>93</v>
      </c>
      <c r="W113" s="61">
        <f>COUNTIF($E113:$S113,0)+COUNTIF($E114:$S114,0)+COUNTIF($E115:$S115,0)</f>
        <v>1</v>
      </c>
      <c r="X113" s="61">
        <f>COUNTIF($E113:$S113,1)+COUNTIF($E114:$S114,1)+COUNTIF($E115:$S115,1)</f>
        <v>5</v>
      </c>
      <c r="Y113" s="61">
        <f>COUNTIF($E113:$S113,2)+COUNTIF($E114:$S114,2)+COUNTIF($E115:$S115,2)</f>
        <v>2</v>
      </c>
      <c r="Z113" s="61">
        <f>COUNTIF($E113:$S113,3)+COUNTIF($E114:$S114,3)+COUNTIF($E115:$S115,3)</f>
        <v>13</v>
      </c>
      <c r="AA113" s="61">
        <f>COUNTIF($E113:$S113,5)+COUNTIF($E114:$S114,5)+COUNTIF($E115:$S115,5)</f>
        <v>9</v>
      </c>
      <c r="AB113" s="62">
        <f>COUNTIF($E113:$S113,"5*")+COUNTIF($E114:$S114,"5*")+COUNTIF($E115:$S115,"5*")</f>
        <v>0</v>
      </c>
      <c r="AC113" s="63">
        <f>COUNTIF($E113:$S113,20)+COUNTIF($E114:$S114,20)+COUNTIF($E115:$S115,20)</f>
        <v>0</v>
      </c>
    </row>
    <row r="114" spans="1:29" ht="16.5" thickBot="1">
      <c r="A114" s="64" t="s">
        <v>237</v>
      </c>
      <c r="B114" s="65" t="s">
        <v>35</v>
      </c>
      <c r="C114" s="65" t="s">
        <v>159</v>
      </c>
      <c r="D114" s="65"/>
      <c r="E114" s="66">
        <v>1</v>
      </c>
      <c r="F114" s="66">
        <v>5</v>
      </c>
      <c r="G114" s="66">
        <v>5</v>
      </c>
      <c r="H114" s="66">
        <v>3</v>
      </c>
      <c r="I114" s="66">
        <v>3</v>
      </c>
      <c r="J114" s="66">
        <v>5</v>
      </c>
      <c r="K114" s="66">
        <v>1</v>
      </c>
      <c r="L114" s="66">
        <v>5</v>
      </c>
      <c r="M114" s="66">
        <v>3</v>
      </c>
      <c r="N114" s="66">
        <v>3</v>
      </c>
      <c r="O114" s="66"/>
      <c r="P114" s="66"/>
      <c r="Q114" s="66"/>
      <c r="R114" s="66"/>
      <c r="S114" s="66"/>
      <c r="T114" s="67">
        <f>IF(E114="","",SUM(E114:S114)+(COUNTIF(E114:S114,"5*")*5))</f>
        <v>34</v>
      </c>
      <c r="U114" s="68"/>
      <c r="V114" s="69">
        <v>0.48472222222222211</v>
      </c>
      <c r="W114" s="70" t="s">
        <v>19</v>
      </c>
      <c r="X114" s="71"/>
      <c r="Y114" s="71"/>
      <c r="Z114" s="72"/>
      <c r="AA114" s="72"/>
      <c r="AB114" s="73"/>
      <c r="AC114" s="74" t="str">
        <f>TEXT( (V115-V114+0.00000000000001),"[hh].mm.ss")</f>
        <v>04.10.12</v>
      </c>
    </row>
    <row r="115" spans="1:29" ht="15.75" thickBot="1">
      <c r="A115" s="34" t="s">
        <v>20</v>
      </c>
      <c r="B115" s="35" t="s">
        <v>50</v>
      </c>
      <c r="C115" s="15"/>
      <c r="D115" s="16"/>
      <c r="E115" s="75">
        <v>1</v>
      </c>
      <c r="F115" s="75">
        <v>5</v>
      </c>
      <c r="G115" s="75">
        <v>3</v>
      </c>
      <c r="H115" s="75">
        <v>5</v>
      </c>
      <c r="I115" s="75">
        <v>3</v>
      </c>
      <c r="J115" s="75">
        <v>0</v>
      </c>
      <c r="K115" s="75">
        <v>1</v>
      </c>
      <c r="L115" s="75">
        <v>5</v>
      </c>
      <c r="M115" s="75">
        <v>3</v>
      </c>
      <c r="N115" s="75">
        <v>2</v>
      </c>
      <c r="O115" s="75"/>
      <c r="P115" s="75"/>
      <c r="Q115" s="75"/>
      <c r="R115" s="75"/>
      <c r="S115" s="75"/>
      <c r="T115" s="76">
        <f>IF(E115="","",SUM(E115:S115)+(COUNTIF(E115:S115,"5*")*5))</f>
        <v>28</v>
      </c>
      <c r="U115" s="77"/>
      <c r="V115" s="78">
        <v>0.65847222222222224</v>
      </c>
      <c r="W115" s="79" t="s">
        <v>22</v>
      </c>
      <c r="X115" s="80"/>
      <c r="Y115" s="80"/>
      <c r="Z115" s="81"/>
      <c r="AA115" s="82"/>
      <c r="AB115" s="83"/>
      <c r="AC115" s="84" t="str">
        <f>TEXT(IF($E113="","",(IF($E114="",T113/(15-(COUNTIF($E113:$S113,""))),(IF($E115="",(T113+T114)/(30-(COUNTIF($E113:$S113,"")+COUNTIF($E114:$S114,""))), (T113+T114+T115)/(45-(COUNTIF($E113:$S113,"")+COUNTIF($E114:$S114,"")+COUNTIF($E115:$S115,"")))))))),"0,00")</f>
        <v>3,10</v>
      </c>
    </row>
    <row r="116" spans="1:29" ht="15.75" thickBot="1">
      <c r="A116" s="54">
        <v>157</v>
      </c>
      <c r="B116" s="55" t="s">
        <v>198</v>
      </c>
      <c r="C116" s="56" t="s">
        <v>199</v>
      </c>
      <c r="D116" s="56"/>
      <c r="E116" s="57">
        <v>3</v>
      </c>
      <c r="F116" s="57">
        <v>3</v>
      </c>
      <c r="G116" s="57">
        <v>3</v>
      </c>
      <c r="H116" s="57">
        <v>5</v>
      </c>
      <c r="I116" s="57">
        <v>0</v>
      </c>
      <c r="J116" s="57">
        <v>3</v>
      </c>
      <c r="K116" s="57">
        <v>2</v>
      </c>
      <c r="L116" s="57">
        <v>3</v>
      </c>
      <c r="M116" s="57">
        <v>3</v>
      </c>
      <c r="N116" s="57">
        <v>3</v>
      </c>
      <c r="O116" s="57"/>
      <c r="P116" s="57"/>
      <c r="Q116" s="57"/>
      <c r="R116" s="57"/>
      <c r="S116" s="57"/>
      <c r="T116" s="58">
        <f>IF(E116="","",SUM(E116:S116)+(COUNTIF(E116:S116,"5*")*5))</f>
        <v>28</v>
      </c>
      <c r="U116" s="59"/>
      <c r="V116" s="60">
        <f>SUM(T116:T118)+IF(ISNUMBER(U116),U116,0)+IF(ISNUMBER(U117),U117,0)+IF(ISNUMBER(U118),U118,0)</f>
        <v>98</v>
      </c>
      <c r="W116" s="61">
        <f>COUNTIF($E116:$S116,0)+COUNTIF($E117:$S117,0)+COUNTIF($E118:$S118,0)</f>
        <v>1</v>
      </c>
      <c r="X116" s="61">
        <f>COUNTIF($E116:$S116,1)+COUNTIF($E117:$S117,1)+COUNTIF($E118:$S118,1)</f>
        <v>2</v>
      </c>
      <c r="Y116" s="61">
        <f>COUNTIF($E116:$S116,2)+COUNTIF($E117:$S117,2)+COUNTIF($E118:$S118,2)</f>
        <v>1</v>
      </c>
      <c r="Z116" s="61">
        <f>COUNTIF($E116:$S116,3)+COUNTIF($E117:$S117,3)+COUNTIF($E118:$S118,3)</f>
        <v>18</v>
      </c>
      <c r="AA116" s="61">
        <f>COUNTIF($E116:$S116,5)+COUNTIF($E117:$S117,5)+COUNTIF($E118:$S118,5)</f>
        <v>8</v>
      </c>
      <c r="AB116" s="62">
        <f>COUNTIF($E116:$S116,"5*")+COUNTIF($E117:$S117,"5*")+COUNTIF($E118:$S118,"5*")</f>
        <v>0</v>
      </c>
      <c r="AC116" s="63">
        <f>COUNTIF($E116:$S116,20)+COUNTIF($E117:$S117,20)+COUNTIF($E118:$S118,20)</f>
        <v>0</v>
      </c>
    </row>
    <row r="117" spans="1:29" ht="16.5" thickBot="1">
      <c r="A117" s="64" t="s">
        <v>238</v>
      </c>
      <c r="B117" s="65" t="s">
        <v>82</v>
      </c>
      <c r="C117" s="65" t="s">
        <v>49</v>
      </c>
      <c r="D117" s="65"/>
      <c r="E117" s="66">
        <v>5</v>
      </c>
      <c r="F117" s="66">
        <v>3</v>
      </c>
      <c r="G117" s="66">
        <v>5</v>
      </c>
      <c r="H117" s="66">
        <v>5</v>
      </c>
      <c r="I117" s="66">
        <v>1</v>
      </c>
      <c r="J117" s="66">
        <v>3</v>
      </c>
      <c r="K117" s="66">
        <v>3</v>
      </c>
      <c r="L117" s="66">
        <v>5</v>
      </c>
      <c r="M117" s="66">
        <v>3</v>
      </c>
      <c r="N117" s="66">
        <v>5</v>
      </c>
      <c r="O117" s="66"/>
      <c r="P117" s="66"/>
      <c r="Q117" s="66"/>
      <c r="R117" s="66"/>
      <c r="S117" s="66"/>
      <c r="T117" s="67">
        <f>IF(E117="","",SUM(E117:S117)+(COUNTIF(E117:S117,"5*")*5))</f>
        <v>38</v>
      </c>
      <c r="U117" s="68"/>
      <c r="V117" s="69">
        <v>0.48819444444444432</v>
      </c>
      <c r="W117" s="70" t="s">
        <v>19</v>
      </c>
      <c r="X117" s="71"/>
      <c r="Y117" s="71"/>
      <c r="Z117" s="72"/>
      <c r="AA117" s="72"/>
      <c r="AB117" s="73"/>
      <c r="AC117" s="74" t="str">
        <f>TEXT( (V118-V117+0.00000000000001),"[hh].mm.ss")</f>
        <v>05.04.12</v>
      </c>
    </row>
    <row r="118" spans="1:29" ht="15.75" thickBot="1">
      <c r="A118" s="34" t="s">
        <v>20</v>
      </c>
      <c r="B118" s="35" t="s">
        <v>200</v>
      </c>
      <c r="C118" s="15"/>
      <c r="D118" s="16"/>
      <c r="E118" s="75">
        <v>3</v>
      </c>
      <c r="F118" s="75">
        <v>3</v>
      </c>
      <c r="G118" s="75">
        <v>3</v>
      </c>
      <c r="H118" s="75">
        <v>5</v>
      </c>
      <c r="I118" s="75">
        <v>1</v>
      </c>
      <c r="J118" s="75">
        <v>3</v>
      </c>
      <c r="K118" s="75">
        <v>3</v>
      </c>
      <c r="L118" s="75">
        <v>5</v>
      </c>
      <c r="M118" s="75">
        <v>3</v>
      </c>
      <c r="N118" s="75">
        <v>3</v>
      </c>
      <c r="O118" s="75"/>
      <c r="P118" s="75"/>
      <c r="Q118" s="75"/>
      <c r="R118" s="75"/>
      <c r="S118" s="75"/>
      <c r="T118" s="76">
        <f>IF(E118="","",SUM(E118:S118)+(COUNTIF(E118:S118,"5*")*5))</f>
        <v>32</v>
      </c>
      <c r="U118" s="77"/>
      <c r="V118" s="78">
        <v>0.69944444444444442</v>
      </c>
      <c r="W118" s="79" t="s">
        <v>22</v>
      </c>
      <c r="X118" s="80"/>
      <c r="Y118" s="80"/>
      <c r="Z118" s="81"/>
      <c r="AA118" s="82"/>
      <c r="AB118" s="83"/>
      <c r="AC118" s="84" t="str">
        <f>TEXT(IF($E116="","",(IF($E117="",T116/(15-(COUNTIF($E116:$S116,""))),(IF($E118="",(T116+T117)/(30-(COUNTIF($E116:$S116,"")+COUNTIF($E117:$S117,""))), (T116+T117+T118)/(45-(COUNTIF($E116:$S116,"")+COUNTIF($E117:$S117,"")+COUNTIF($E118:$S118,"")))))))),"0,00")</f>
        <v>3,27</v>
      </c>
    </row>
    <row r="119" spans="1:29" ht="15.75" thickBot="1">
      <c r="A119" s="54">
        <v>144</v>
      </c>
      <c r="B119" s="55" t="s">
        <v>201</v>
      </c>
      <c r="C119" s="56" t="s">
        <v>202</v>
      </c>
      <c r="D119" s="56"/>
      <c r="E119" s="57">
        <v>0</v>
      </c>
      <c r="F119" s="57">
        <v>3</v>
      </c>
      <c r="G119" s="57">
        <v>0</v>
      </c>
      <c r="H119" s="57">
        <v>5</v>
      </c>
      <c r="I119" s="57">
        <v>2</v>
      </c>
      <c r="J119" s="57">
        <v>5</v>
      </c>
      <c r="K119" s="57">
        <v>5</v>
      </c>
      <c r="L119" s="57">
        <v>5</v>
      </c>
      <c r="M119" s="57">
        <v>5</v>
      </c>
      <c r="N119" s="57">
        <v>3</v>
      </c>
      <c r="O119" s="57"/>
      <c r="P119" s="57"/>
      <c r="Q119" s="57"/>
      <c r="R119" s="57"/>
      <c r="S119" s="57"/>
      <c r="T119" s="58">
        <f>IF(E119="","",SUM(E119:S119)+(COUNTIF(E119:S119,"5*")*5))</f>
        <v>33</v>
      </c>
      <c r="U119" s="59"/>
      <c r="V119" s="60">
        <f>SUM(T119:T121)+IF(ISNUMBER(U119),U119,0)+IF(ISNUMBER(U120),U120,0)+IF(ISNUMBER(U121),U121,0)</f>
        <v>100</v>
      </c>
      <c r="W119" s="61">
        <f>COUNTIF($E119:$S119,0)+COUNTIF($E120:$S120,0)+COUNTIF($E121:$S121,0)</f>
        <v>5</v>
      </c>
      <c r="X119" s="61">
        <f>COUNTIF($E119:$S119,1)+COUNTIF($E120:$S120,1)+COUNTIF($E121:$S121,1)</f>
        <v>0</v>
      </c>
      <c r="Y119" s="61">
        <f>COUNTIF($E119:$S119,2)+COUNTIF($E120:$S120,2)+COUNTIF($E121:$S121,2)</f>
        <v>3</v>
      </c>
      <c r="Z119" s="61">
        <f>COUNTIF($E119:$S119,3)+COUNTIF($E120:$S120,3)+COUNTIF($E121:$S121,3)</f>
        <v>8</v>
      </c>
      <c r="AA119" s="61">
        <f>COUNTIF($E119:$S119,5)+COUNTIF($E120:$S120,5)+COUNTIF($E121:$S121,5)</f>
        <v>14</v>
      </c>
      <c r="AB119" s="62">
        <f>COUNTIF($E119:$S119,"5*")+COUNTIF($E120:$S120,"5*")+COUNTIF($E121:$S121,"5*")</f>
        <v>0</v>
      </c>
      <c r="AC119" s="63">
        <f>COUNTIF($E119:$S119,20)+COUNTIF($E120:$S120,20)+COUNTIF($E121:$S121,20)</f>
        <v>0</v>
      </c>
    </row>
    <row r="120" spans="1:29" ht="16.5" thickBot="1">
      <c r="A120" s="64" t="s">
        <v>239</v>
      </c>
      <c r="B120" s="65" t="s">
        <v>17</v>
      </c>
      <c r="C120" s="65" t="s">
        <v>92</v>
      </c>
      <c r="D120" s="65"/>
      <c r="E120" s="66">
        <v>0</v>
      </c>
      <c r="F120" s="66">
        <v>2</v>
      </c>
      <c r="G120" s="66">
        <v>3</v>
      </c>
      <c r="H120" s="66">
        <v>5</v>
      </c>
      <c r="I120" s="66">
        <v>5</v>
      </c>
      <c r="J120" s="66">
        <v>3</v>
      </c>
      <c r="K120" s="66">
        <v>5</v>
      </c>
      <c r="L120" s="66">
        <v>5</v>
      </c>
      <c r="M120" s="66">
        <v>3</v>
      </c>
      <c r="N120" s="66">
        <v>5</v>
      </c>
      <c r="O120" s="66"/>
      <c r="P120" s="66"/>
      <c r="Q120" s="66"/>
      <c r="R120" s="66"/>
      <c r="S120" s="66"/>
      <c r="T120" s="67">
        <f>IF(E120="","",SUM(E120:S120)+(COUNTIF(E120:S120,"5*")*5))</f>
        <v>36</v>
      </c>
      <c r="U120" s="68"/>
      <c r="V120" s="69">
        <v>0.49374999999999986</v>
      </c>
      <c r="W120" s="70" t="s">
        <v>19</v>
      </c>
      <c r="X120" s="71"/>
      <c r="Y120" s="71"/>
      <c r="Z120" s="72"/>
      <c r="AA120" s="72"/>
      <c r="AB120" s="73"/>
      <c r="AC120" s="74" t="str">
        <f>TEXT( (V121-V120+0.00000000000001),"[hh].mm.ss")</f>
        <v>04.24.58</v>
      </c>
    </row>
    <row r="121" spans="1:29" ht="15.75" thickBot="1">
      <c r="A121" s="34" t="s">
        <v>20</v>
      </c>
      <c r="B121" s="35" t="s">
        <v>126</v>
      </c>
      <c r="C121" s="15"/>
      <c r="D121" s="16"/>
      <c r="E121" s="75">
        <v>0</v>
      </c>
      <c r="F121" s="75">
        <v>0</v>
      </c>
      <c r="G121" s="75">
        <v>3</v>
      </c>
      <c r="H121" s="75">
        <v>5</v>
      </c>
      <c r="I121" s="75">
        <v>5</v>
      </c>
      <c r="J121" s="75">
        <v>3</v>
      </c>
      <c r="K121" s="75">
        <v>2</v>
      </c>
      <c r="L121" s="75">
        <v>5</v>
      </c>
      <c r="M121" s="75">
        <v>5</v>
      </c>
      <c r="N121" s="75">
        <v>3</v>
      </c>
      <c r="O121" s="75"/>
      <c r="P121" s="75"/>
      <c r="Q121" s="75"/>
      <c r="R121" s="75"/>
      <c r="S121" s="75"/>
      <c r="T121" s="76">
        <f>IF(E121="","",SUM(E121:S121)+(COUNTIF(E121:S121,"5*")*5))</f>
        <v>31</v>
      </c>
      <c r="U121" s="77"/>
      <c r="V121" s="78">
        <v>0.67775462962962962</v>
      </c>
      <c r="W121" s="79" t="s">
        <v>22</v>
      </c>
      <c r="X121" s="80"/>
      <c r="Y121" s="80"/>
      <c r="Z121" s="81"/>
      <c r="AA121" s="82"/>
      <c r="AB121" s="83"/>
      <c r="AC121" s="84" t="str">
        <f>TEXT(IF($E119="","",(IF($E120="",T119/(15-(COUNTIF($E119:$S119,""))),(IF($E121="",(T119+T120)/(30-(COUNTIF($E119:$S119,"")+COUNTIF($E120:$S120,""))), (T119+T120+T121)/(45-(COUNTIF($E119:$S119,"")+COUNTIF($E120:$S120,"")+COUNTIF($E121:$S121,"")))))))),"0,00")</f>
        <v>3,33</v>
      </c>
    </row>
    <row r="122" spans="1:29" ht="15.75" thickBot="1">
      <c r="A122" s="54">
        <v>158</v>
      </c>
      <c r="B122" s="55" t="s">
        <v>203</v>
      </c>
      <c r="C122" s="56" t="s">
        <v>114</v>
      </c>
      <c r="D122" s="56"/>
      <c r="E122" s="57">
        <v>5</v>
      </c>
      <c r="F122" s="57">
        <v>3</v>
      </c>
      <c r="G122" s="57">
        <v>5</v>
      </c>
      <c r="H122" s="57">
        <v>5</v>
      </c>
      <c r="I122" s="57">
        <v>2</v>
      </c>
      <c r="J122" s="57">
        <v>5</v>
      </c>
      <c r="K122" s="57">
        <v>3</v>
      </c>
      <c r="L122" s="57">
        <v>5</v>
      </c>
      <c r="M122" s="57">
        <v>5</v>
      </c>
      <c r="N122" s="57">
        <v>5</v>
      </c>
      <c r="O122" s="57"/>
      <c r="P122" s="57"/>
      <c r="Q122" s="57"/>
      <c r="R122" s="57"/>
      <c r="S122" s="57"/>
      <c r="T122" s="58">
        <f>IF(E122="","",SUM(E122:S122)+(COUNTIF(E122:S122,"5*")*5))</f>
        <v>43</v>
      </c>
      <c r="U122" s="59"/>
      <c r="V122" s="60">
        <f>SUM(T122:T124)+IF(ISNUMBER(U122),U122,0)+IF(ISNUMBER(U123),U123,0)+IF(ISNUMBER(U124),U124,0)</f>
        <v>117</v>
      </c>
      <c r="W122" s="61">
        <f>COUNTIF($E122:$S122,0)+COUNTIF($E123:$S123,0)+COUNTIF($E124:$S124,0)</f>
        <v>0</v>
      </c>
      <c r="X122" s="61">
        <f>COUNTIF($E122:$S122,1)+COUNTIF($E123:$S123,1)+COUNTIF($E124:$S124,1)</f>
        <v>1</v>
      </c>
      <c r="Y122" s="61">
        <f>COUNTIF($E122:$S122,2)+COUNTIF($E123:$S123,2)+COUNTIF($E124:$S124,2)</f>
        <v>3</v>
      </c>
      <c r="Z122" s="61">
        <f>COUNTIF($E122:$S122,3)+COUNTIF($E123:$S123,3)+COUNTIF($E124:$S124,3)</f>
        <v>10</v>
      </c>
      <c r="AA122" s="61">
        <f>COUNTIF($E122:$S122,5)+COUNTIF($E123:$S123,5)+COUNTIF($E124:$S124,5)</f>
        <v>16</v>
      </c>
      <c r="AB122" s="62">
        <f>COUNTIF($E122:$S122,"5*")+COUNTIF($E123:$S123,"5*")+COUNTIF($E124:$S124,"5*")</f>
        <v>0</v>
      </c>
      <c r="AC122" s="63">
        <f>COUNTIF($E122:$S122,20)+COUNTIF($E123:$S123,20)+COUNTIF($E124:$S124,20)</f>
        <v>0</v>
      </c>
    </row>
    <row r="123" spans="1:29" ht="16.5" thickBot="1">
      <c r="A123" s="64" t="s">
        <v>240</v>
      </c>
      <c r="B123" s="65" t="s">
        <v>82</v>
      </c>
      <c r="C123" s="65" t="s">
        <v>31</v>
      </c>
      <c r="D123" s="65"/>
      <c r="E123" s="66">
        <v>3</v>
      </c>
      <c r="F123" s="66">
        <v>3</v>
      </c>
      <c r="G123" s="66">
        <v>3</v>
      </c>
      <c r="H123" s="66">
        <v>5</v>
      </c>
      <c r="I123" s="66">
        <v>1</v>
      </c>
      <c r="J123" s="66">
        <v>5</v>
      </c>
      <c r="K123" s="66">
        <v>3</v>
      </c>
      <c r="L123" s="66">
        <v>5</v>
      </c>
      <c r="M123" s="66">
        <v>5</v>
      </c>
      <c r="N123" s="66">
        <v>3</v>
      </c>
      <c r="O123" s="66"/>
      <c r="P123" s="66"/>
      <c r="Q123" s="66"/>
      <c r="R123" s="66"/>
      <c r="S123" s="66"/>
      <c r="T123" s="67">
        <f>IF(E123="","",SUM(E123:S123)+(COUNTIF(E123:S123,"5*")*5))</f>
        <v>36</v>
      </c>
      <c r="U123" s="68"/>
      <c r="V123" s="69">
        <v>0.48749999999999988</v>
      </c>
      <c r="W123" s="70" t="s">
        <v>19</v>
      </c>
      <c r="X123" s="71"/>
      <c r="Y123" s="71"/>
      <c r="Z123" s="72"/>
      <c r="AA123" s="72"/>
      <c r="AB123" s="73"/>
      <c r="AC123" s="74" t="str">
        <f>TEXT( (V124-V123+0.00000000000001),"[hh].mm.ss")</f>
        <v>05.01.21</v>
      </c>
    </row>
    <row r="124" spans="1:29" ht="15.75" thickBot="1">
      <c r="A124" s="34" t="s">
        <v>20</v>
      </c>
      <c r="B124" s="35" t="s">
        <v>204</v>
      </c>
      <c r="C124" s="15"/>
      <c r="D124" s="16"/>
      <c r="E124" s="75">
        <v>5</v>
      </c>
      <c r="F124" s="75">
        <v>3</v>
      </c>
      <c r="G124" s="75">
        <v>2</v>
      </c>
      <c r="H124" s="75">
        <v>5</v>
      </c>
      <c r="I124" s="75">
        <v>2</v>
      </c>
      <c r="J124" s="75">
        <v>3</v>
      </c>
      <c r="K124" s="75">
        <v>5</v>
      </c>
      <c r="L124" s="75">
        <v>5</v>
      </c>
      <c r="M124" s="75">
        <v>5</v>
      </c>
      <c r="N124" s="75">
        <v>3</v>
      </c>
      <c r="O124" s="75"/>
      <c r="P124" s="75"/>
      <c r="Q124" s="75"/>
      <c r="R124" s="75"/>
      <c r="S124" s="75"/>
      <c r="T124" s="76">
        <f>IF(E124="","",SUM(E124:S124)+(COUNTIF(E124:S124,"5*")*5))</f>
        <v>38</v>
      </c>
      <c r="U124" s="77"/>
      <c r="V124" s="78">
        <v>0.69677083333333334</v>
      </c>
      <c r="W124" s="79" t="s">
        <v>22</v>
      </c>
      <c r="X124" s="80"/>
      <c r="Y124" s="80"/>
      <c r="Z124" s="81"/>
      <c r="AA124" s="82"/>
      <c r="AB124" s="83"/>
      <c r="AC124" s="84" t="str">
        <f>TEXT(IF($E122="","",(IF($E123="",T122/(15-(COUNTIF($E122:$S122,""))),(IF($E124="",(T122+T123)/(30-(COUNTIF($E122:$S122,"")+COUNTIF($E123:$S123,""))), (T122+T123+T124)/(45-(COUNTIF($E122:$S122,"")+COUNTIF($E123:$S123,"")+COUNTIF($E124:$S124,"")))))))),"0,00")</f>
        <v>3,90</v>
      </c>
    </row>
    <row r="125" spans="1:29" ht="15.75" thickBot="1">
      <c r="A125" s="54">
        <v>137</v>
      </c>
      <c r="B125" s="55" t="s">
        <v>205</v>
      </c>
      <c r="C125" s="56" t="s">
        <v>24</v>
      </c>
      <c r="D125" s="56"/>
      <c r="E125" s="57">
        <v>1</v>
      </c>
      <c r="F125" s="57">
        <v>5</v>
      </c>
      <c r="G125" s="57">
        <v>1</v>
      </c>
      <c r="H125" s="57">
        <v>5</v>
      </c>
      <c r="I125" s="57">
        <v>2</v>
      </c>
      <c r="J125" s="57">
        <v>3</v>
      </c>
      <c r="K125" s="57">
        <v>5</v>
      </c>
      <c r="L125" s="57">
        <v>5</v>
      </c>
      <c r="M125" s="57">
        <v>5</v>
      </c>
      <c r="N125" s="57">
        <v>3</v>
      </c>
      <c r="O125" s="57"/>
      <c r="P125" s="57"/>
      <c r="Q125" s="57"/>
      <c r="R125" s="57"/>
      <c r="S125" s="57"/>
      <c r="T125" s="58">
        <f>IF(E125="","",SUM(E125:S125)+(COUNTIF(E125:S125,"5*")*5))</f>
        <v>35</v>
      </c>
      <c r="U125" s="59" t="s">
        <v>6</v>
      </c>
      <c r="V125" s="60">
        <f>SUM(T125:T127)+IF(ISNUMBER(U125),U125,0)+IF(ISNUMBER(U126),U126,0)+IF(ISNUMBER(U127),U127,0)</f>
        <v>35</v>
      </c>
      <c r="W125" s="61">
        <f>COUNTIF($E125:$S125,0)+COUNTIF($E126:$S126,0)+COUNTIF($E127:$S127,0)</f>
        <v>0</v>
      </c>
      <c r="X125" s="61">
        <f>COUNTIF($E125:$S125,1)+COUNTIF($E126:$S126,1)+COUNTIF($E127:$S127,1)</f>
        <v>2</v>
      </c>
      <c r="Y125" s="61">
        <f>COUNTIF($E125:$S125,2)+COUNTIF($E126:$S126,2)+COUNTIF($E127:$S127,2)</f>
        <v>1</v>
      </c>
      <c r="Z125" s="61">
        <f>COUNTIF($E125:$S125,3)+COUNTIF($E126:$S126,3)+COUNTIF($E127:$S127,3)</f>
        <v>2</v>
      </c>
      <c r="AA125" s="61">
        <f>COUNTIF($E125:$S125,5)+COUNTIF($E126:$S126,5)+COUNTIF($E127:$S127,5)</f>
        <v>5</v>
      </c>
      <c r="AB125" s="62">
        <f>COUNTIF($E125:$S125,"5*")+COUNTIF($E126:$S126,"5*")+COUNTIF($E127:$S127,"5*")</f>
        <v>0</v>
      </c>
      <c r="AC125" s="63">
        <f>COUNTIF($E125:$S125,20)+COUNTIF($E126:$S126,20)+COUNTIF($E127:$S127,20)</f>
        <v>0</v>
      </c>
    </row>
    <row r="126" spans="1:29" ht="16.5" thickBot="1">
      <c r="A126" s="64"/>
      <c r="B126" s="65" t="s">
        <v>17</v>
      </c>
      <c r="C126" s="65" t="s">
        <v>170</v>
      </c>
      <c r="D126" s="65"/>
      <c r="E126" s="66"/>
      <c r="F126" s="66"/>
      <c r="G126" s="66"/>
      <c r="H126" s="66"/>
      <c r="I126" s="66"/>
      <c r="J126" s="66"/>
      <c r="K126" s="66"/>
      <c r="L126" s="66"/>
      <c r="M126" s="66"/>
      <c r="N126" s="66"/>
      <c r="O126" s="66"/>
      <c r="P126" s="66"/>
      <c r="Q126" s="66"/>
      <c r="R126" s="66"/>
      <c r="S126" s="66"/>
      <c r="T126" s="67" t="str">
        <f>IF(E126="","",SUM(E126:S126)+(COUNTIF(E126:S126,"5*")*5))</f>
        <v/>
      </c>
      <c r="U126" s="68"/>
      <c r="V126" s="69">
        <v>0.49097222222222209</v>
      </c>
      <c r="W126" s="70" t="s">
        <v>19</v>
      </c>
      <c r="X126" s="71"/>
      <c r="Y126" s="71"/>
      <c r="Z126" s="72"/>
      <c r="AA126" s="72"/>
      <c r="AB126" s="73"/>
      <c r="AC126" s="74" t="str">
        <f>TEXT( (V127-V126+0.00000000000001),"[hh].mm.ss")</f>
        <v>03.38.00</v>
      </c>
    </row>
    <row r="127" spans="1:29" ht="15.75" thickBot="1">
      <c r="A127" s="34" t="s">
        <v>20</v>
      </c>
      <c r="B127" s="35" t="s">
        <v>206</v>
      </c>
      <c r="C127" s="15"/>
      <c r="D127" s="16"/>
      <c r="E127" s="75"/>
      <c r="F127" s="75"/>
      <c r="G127" s="75"/>
      <c r="H127" s="75"/>
      <c r="I127" s="75"/>
      <c r="J127" s="75"/>
      <c r="K127" s="75"/>
      <c r="L127" s="75"/>
      <c r="M127" s="75"/>
      <c r="N127" s="75"/>
      <c r="O127" s="75"/>
      <c r="P127" s="75"/>
      <c r="Q127" s="75"/>
      <c r="R127" s="75"/>
      <c r="S127" s="75"/>
      <c r="T127" s="76" t="str">
        <f>IF(E127="","",SUM(E127:S127)+(COUNTIF(E127:S127,"5*")*5))</f>
        <v/>
      </c>
      <c r="U127" s="77"/>
      <c r="V127" s="78">
        <v>0.64236111111111105</v>
      </c>
      <c r="W127" s="79" t="s">
        <v>22</v>
      </c>
      <c r="X127" s="80"/>
      <c r="Y127" s="80"/>
      <c r="Z127" s="81"/>
      <c r="AA127" s="82"/>
      <c r="AB127" s="83"/>
      <c r="AC127" s="84" t="str">
        <f>TEXT(IF($E125="","",(IF($E126="",T125/(15-(COUNTIF($E125:$S125,""))),(IF($E127="",(T125+T126)/(30-(COUNTIF($E125:$S125,"")+COUNTIF($E126:$S126,""))), (T125+T126+T127)/(45-(COUNTIF($E125:$S125,"")+COUNTIF($E126:$S126,"")+COUNTIF($E127:$S127,"")))))))),"0,00")</f>
        <v>3,50</v>
      </c>
    </row>
    <row r="128" spans="1:29" ht="15.75" thickBot="1">
      <c r="A128" s="54">
        <v>136</v>
      </c>
      <c r="B128" s="55" t="s">
        <v>207</v>
      </c>
      <c r="C128" s="56" t="s">
        <v>208</v>
      </c>
      <c r="D128" s="56"/>
      <c r="E128" s="57">
        <v>3</v>
      </c>
      <c r="F128" s="57">
        <v>3</v>
      </c>
      <c r="G128" s="57">
        <v>3</v>
      </c>
      <c r="H128" s="57">
        <v>3</v>
      </c>
      <c r="I128" s="57">
        <v>5</v>
      </c>
      <c r="J128" s="57">
        <v>3</v>
      </c>
      <c r="K128" s="57">
        <v>3</v>
      </c>
      <c r="L128" s="57">
        <v>3</v>
      </c>
      <c r="M128" s="57">
        <v>3</v>
      </c>
      <c r="N128" s="57">
        <v>3</v>
      </c>
      <c r="O128" s="57"/>
      <c r="P128" s="57"/>
      <c r="Q128" s="57"/>
      <c r="R128" s="57"/>
      <c r="S128" s="57"/>
      <c r="T128" s="58">
        <f>IF(E128="","",SUM(E128:S128)+(COUNTIF(E128:S128,"5*")*5))</f>
        <v>32</v>
      </c>
      <c r="U128" s="59"/>
      <c r="V128" s="60">
        <f>SUM(T128:T130)+IF(ISNUMBER(U128),U128,0)+IF(ISNUMBER(U129),U129,0)+IF(ISNUMBER(U130),U130,0)</f>
        <v>51</v>
      </c>
      <c r="W128" s="61">
        <f>COUNTIF($E128:$S128,0)+COUNTIF($E129:$S129,0)+COUNTIF($E130:$S130,0)</f>
        <v>0</v>
      </c>
      <c r="X128" s="61">
        <f>COUNTIF($E128:$S128,1)+COUNTIF($E129:$S129,1)+COUNTIF($E130:$S130,1)</f>
        <v>0</v>
      </c>
      <c r="Y128" s="61">
        <f>COUNTIF($E128:$S128,2)+COUNTIF($E129:$S129,2)+COUNTIF($E130:$S130,2)</f>
        <v>1</v>
      </c>
      <c r="Z128" s="61">
        <f>COUNTIF($E128:$S128,3)+COUNTIF($E129:$S129,3)+COUNTIF($E130:$S130,3)</f>
        <v>13</v>
      </c>
      <c r="AA128" s="61">
        <f>COUNTIF($E128:$S128,5)+COUNTIF($E129:$S129,5)+COUNTIF($E130:$S130,5)</f>
        <v>2</v>
      </c>
      <c r="AB128" s="62">
        <f>COUNTIF($E128:$S128,"5*")+COUNTIF($E129:$S129,"5*")+COUNTIF($E130:$S130,"5*")</f>
        <v>0</v>
      </c>
      <c r="AC128" s="63">
        <f>COUNTIF($E128:$S128,20)+COUNTIF($E129:$S129,20)+COUNTIF($E130:$S130,20)</f>
        <v>0</v>
      </c>
    </row>
    <row r="129" spans="1:29" ht="16.5" thickBot="1">
      <c r="A129" s="64"/>
      <c r="B129" s="65" t="s">
        <v>17</v>
      </c>
      <c r="C129" s="65" t="s">
        <v>36</v>
      </c>
      <c r="D129" s="65"/>
      <c r="E129" s="66">
        <v>3</v>
      </c>
      <c r="F129" s="66">
        <v>3</v>
      </c>
      <c r="G129" s="66">
        <v>3</v>
      </c>
      <c r="H129" s="66">
        <v>3</v>
      </c>
      <c r="I129" s="66">
        <v>2</v>
      </c>
      <c r="J129" s="66">
        <v>5</v>
      </c>
      <c r="K129" s="66"/>
      <c r="L129" s="66"/>
      <c r="M129" s="66"/>
      <c r="N129" s="66"/>
      <c r="O129" s="66"/>
      <c r="P129" s="66"/>
      <c r="Q129" s="66"/>
      <c r="R129" s="66"/>
      <c r="S129" s="66"/>
      <c r="T129" s="67">
        <f>IF(E129="","",SUM(E129:S129)+(COUNTIF(E129:S129,"5*")*5))</f>
        <v>19</v>
      </c>
      <c r="U129" s="68" t="s">
        <v>6</v>
      </c>
      <c r="V129" s="69">
        <v>0.48541666666666655</v>
      </c>
      <c r="W129" s="70" t="s">
        <v>19</v>
      </c>
      <c r="X129" s="71"/>
      <c r="Y129" s="71"/>
      <c r="Z129" s="72"/>
      <c r="AA129" s="72"/>
      <c r="AB129" s="73"/>
      <c r="AC129" s="74" t="str">
        <f>TEXT( (V130-V129+0.00000000000001),"[hh].mm.ss")</f>
        <v>03.26.00</v>
      </c>
    </row>
    <row r="130" spans="1:29" ht="15.75" thickBot="1">
      <c r="A130" s="34" t="s">
        <v>20</v>
      </c>
      <c r="B130" s="35" t="s">
        <v>27</v>
      </c>
      <c r="C130" s="15"/>
      <c r="D130" s="16"/>
      <c r="E130" s="75"/>
      <c r="F130" s="75"/>
      <c r="G130" s="75"/>
      <c r="H130" s="75"/>
      <c r="I130" s="75"/>
      <c r="J130" s="75"/>
      <c r="K130" s="75"/>
      <c r="L130" s="75"/>
      <c r="M130" s="75"/>
      <c r="N130" s="75"/>
      <c r="O130" s="75"/>
      <c r="P130" s="75"/>
      <c r="Q130" s="75"/>
      <c r="R130" s="75"/>
      <c r="S130" s="75"/>
      <c r="T130" s="76" t="str">
        <f>IF(E130="","",SUM(E130:S130)+(COUNTIF(E130:S130,"5*")*5))</f>
        <v/>
      </c>
      <c r="U130" s="77"/>
      <c r="V130" s="78">
        <v>0.62847222222222221</v>
      </c>
      <c r="W130" s="79" t="s">
        <v>22</v>
      </c>
      <c r="X130" s="80"/>
      <c r="Y130" s="80"/>
      <c r="Z130" s="81"/>
      <c r="AA130" s="82"/>
      <c r="AB130" s="83"/>
      <c r="AC130" s="84" t="str">
        <f>TEXT(IF($E128="","",(IF($E129="",T128/(15-(COUNTIF($E128:$S128,""))),(IF($E130="",(T128+T129)/(30-(COUNTIF($E128:$S128,"")+COUNTIF($E129:$S129,""))), (T128+T129+T130)/(45-(COUNTIF($E128:$S128,"")+COUNTIF($E129:$S129,"")+COUNTIF($E130:$S130,"")))))))),"0,00")</f>
        <v>3,19</v>
      </c>
    </row>
    <row r="131" spans="1:29" ht="15.75" thickBot="1">
      <c r="A131" s="54">
        <v>68</v>
      </c>
      <c r="B131" s="55" t="s">
        <v>167</v>
      </c>
      <c r="C131" s="56" t="s">
        <v>87</v>
      </c>
      <c r="D131" s="56"/>
      <c r="E131" s="57">
        <v>0</v>
      </c>
      <c r="F131" s="57">
        <v>1</v>
      </c>
      <c r="G131" s="57">
        <v>2</v>
      </c>
      <c r="H131" s="57">
        <v>3</v>
      </c>
      <c r="I131" s="57">
        <v>5</v>
      </c>
      <c r="J131" s="57">
        <v>1</v>
      </c>
      <c r="K131" s="57">
        <v>5</v>
      </c>
      <c r="L131" s="57">
        <v>5</v>
      </c>
      <c r="M131" s="57">
        <v>0</v>
      </c>
      <c r="N131" s="57">
        <v>1</v>
      </c>
      <c r="O131" s="57"/>
      <c r="P131" s="57"/>
      <c r="Q131" s="57"/>
      <c r="R131" s="57"/>
      <c r="S131" s="57"/>
      <c r="T131" s="58">
        <f>IF(E131="","",SUM(E131:S131)+(COUNTIF(E131:S131,"5*")*5))</f>
        <v>23</v>
      </c>
      <c r="U131" s="59"/>
      <c r="V131" s="60">
        <f>SUM(T131:T133)+IF(ISNUMBER(U131),U131,0)+IF(ISNUMBER(U132),U132,0)+IF(ISNUMBER(U133),U133,0)</f>
        <v>28</v>
      </c>
      <c r="W131" s="61">
        <f>COUNTIF($E131:$S131,0)+COUNTIF($E132:$S132,0)+COUNTIF($E133:$S133,0)</f>
        <v>2</v>
      </c>
      <c r="X131" s="61">
        <f>COUNTIF($E131:$S131,1)+COUNTIF($E132:$S132,1)+COUNTIF($E133:$S133,1)</f>
        <v>3</v>
      </c>
      <c r="Y131" s="61">
        <f>COUNTIF($E131:$S131,2)+COUNTIF($E132:$S132,2)+COUNTIF($E133:$S133,2)</f>
        <v>1</v>
      </c>
      <c r="Z131" s="61">
        <f>COUNTIF($E131:$S131,3)+COUNTIF($E132:$S132,3)+COUNTIF($E133:$S133,3)</f>
        <v>1</v>
      </c>
      <c r="AA131" s="61">
        <f>COUNTIF($E131:$S131,5)+COUNTIF($E132:$S132,5)+COUNTIF($E133:$S133,5)</f>
        <v>4</v>
      </c>
      <c r="AB131" s="62">
        <f>COUNTIF($E131:$S131,"5*")+COUNTIF($E132:$S132,"5*")+COUNTIF($E133:$S133,"5*")</f>
        <v>0</v>
      </c>
      <c r="AC131" s="63">
        <f>COUNTIF($E131:$S131,20)+COUNTIF($E132:$S132,20)+COUNTIF($E133:$S133,20)</f>
        <v>0</v>
      </c>
    </row>
    <row r="132" spans="1:29" ht="16.5" thickBot="1">
      <c r="A132" s="64"/>
      <c r="B132" s="65" t="s">
        <v>17</v>
      </c>
      <c r="C132" s="65" t="s">
        <v>67</v>
      </c>
      <c r="D132" s="65"/>
      <c r="E132" s="66">
        <v>5</v>
      </c>
      <c r="F132" s="66"/>
      <c r="G132" s="66"/>
      <c r="H132" s="66"/>
      <c r="I132" s="66"/>
      <c r="J132" s="66"/>
      <c r="K132" s="66"/>
      <c r="L132" s="66"/>
      <c r="M132" s="66"/>
      <c r="N132" s="66"/>
      <c r="O132" s="66"/>
      <c r="P132" s="66"/>
      <c r="Q132" s="66"/>
      <c r="R132" s="66"/>
      <c r="S132" s="66"/>
      <c r="T132" s="67">
        <f>IF(E132="","",SUM(E132:S132)+(COUNTIF(E132:S132,"5*")*5))</f>
        <v>5</v>
      </c>
      <c r="U132" s="68" t="s">
        <v>6</v>
      </c>
      <c r="V132" s="69">
        <v>0.50416666666666654</v>
      </c>
      <c r="W132" s="70" t="s">
        <v>19</v>
      </c>
      <c r="X132" s="71"/>
      <c r="Y132" s="71"/>
      <c r="Z132" s="72"/>
      <c r="AA132" s="72"/>
      <c r="AB132" s="73"/>
      <c r="AC132" s="74" t="str">
        <f>TEXT( (V133-V132+0.00000000000001),"[hh].mm.ss")</f>
        <v>02.30.12</v>
      </c>
    </row>
    <row r="133" spans="1:29" ht="15.75" thickBot="1">
      <c r="A133" s="34" t="s">
        <v>20</v>
      </c>
      <c r="B133" s="35" t="s">
        <v>168</v>
      </c>
      <c r="C133" s="15"/>
      <c r="D133" s="16"/>
      <c r="E133" s="75"/>
      <c r="F133" s="75"/>
      <c r="G133" s="75"/>
      <c r="H133" s="75"/>
      <c r="I133" s="75"/>
      <c r="J133" s="75"/>
      <c r="K133" s="75"/>
      <c r="L133" s="75"/>
      <c r="M133" s="75"/>
      <c r="N133" s="75"/>
      <c r="O133" s="75"/>
      <c r="P133" s="75"/>
      <c r="Q133" s="75"/>
      <c r="R133" s="75"/>
      <c r="S133" s="75"/>
      <c r="T133" s="76" t="str">
        <f>IF(E133="","",SUM(E133:S133)+(COUNTIF(E133:S133,"5*")*5))</f>
        <v/>
      </c>
      <c r="U133" s="77"/>
      <c r="V133" s="78">
        <v>0.60847222222222219</v>
      </c>
      <c r="W133" s="79" t="s">
        <v>22</v>
      </c>
      <c r="X133" s="80"/>
      <c r="Y133" s="80"/>
      <c r="Z133" s="81"/>
      <c r="AA133" s="82"/>
      <c r="AB133" s="83"/>
      <c r="AC133" s="84" t="str">
        <f>TEXT(IF($E131="","",(IF($E132="",T131/(15-(COUNTIF($E131:$S131,""))),(IF($E133="",(T131+T132)/(30-(COUNTIF($E131:$S131,"")+COUNTIF($E132:$S132,""))), (T131+T132+T133)/(45-(COUNTIF($E131:$S131,"")+COUNTIF($E132:$S132,"")+COUNTIF($E133:$S133,"")))))))),"0,00")</f>
        <v>2,55</v>
      </c>
    </row>
    <row r="134" spans="1:29" ht="15.75" thickTop="1">
      <c r="A134" s="43" t="s">
        <v>9</v>
      </c>
      <c r="B134" s="44"/>
      <c r="C134" s="44"/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44"/>
      <c r="W134" s="45"/>
      <c r="X134" s="45"/>
      <c r="Y134" s="45"/>
      <c r="Z134" s="45"/>
      <c r="AA134" s="45"/>
      <c r="AB134" s="45"/>
      <c r="AC134" s="46"/>
    </row>
  </sheetData>
  <mergeCells count="2">
    <mergeCell ref="A1:AC1"/>
    <mergeCell ref="B2:AA2"/>
  </mergeCells>
  <pageMargins left="0.70866141732283472" right="0.70866141732283472" top="0.78740157480314965" bottom="0.78740157480314965" header="0.31496062992125984" footer="0.31496062992125984"/>
  <pageSetup paperSize="9" scale="77" orientation="landscape" horizontalDpi="0" verticalDpi="0" r:id="rId1"/>
  <headerFooter>
    <oddFooter>Stránka &amp;P z &amp;N</oddFooter>
  </headerFooter>
  <rowBreaks count="2" manualBreakCount="2">
    <brk id="73" max="28" man="1"/>
    <brk id="112" max="2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C92"/>
  <sheetViews>
    <sheetView topLeftCell="A11" workbookViewId="0">
      <selection activeCell="H11" sqref="H11"/>
    </sheetView>
  </sheetViews>
  <sheetFormatPr defaultRowHeight="15"/>
  <cols>
    <col min="1" max="1" width="5.42578125" customWidth="1"/>
    <col min="2" max="2" width="13.85546875" customWidth="1"/>
    <col min="5" max="19" width="4.5703125" customWidth="1"/>
    <col min="22" max="22" width="10.140625" customWidth="1"/>
    <col min="23" max="28" width="4.5703125" customWidth="1"/>
    <col min="29" max="29" width="6.42578125" bestFit="1" customWidth="1"/>
  </cols>
  <sheetData>
    <row r="1" spans="1:29" ht="50.25" thickTop="1">
      <c r="A1" s="51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3"/>
    </row>
    <row r="2" spans="1:29" ht="50.25" thickBot="1">
      <c r="A2" s="1"/>
      <c r="B2" s="50" t="s">
        <v>10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2" t="s">
        <v>11</v>
      </c>
      <c r="AC2" s="3"/>
    </row>
    <row r="3" spans="1:29" ht="34.5">
      <c r="A3" s="4"/>
      <c r="B3" s="5" t="str">
        <f>[1]Zaklad!C4</f>
        <v>Kramolínské šlapačky</v>
      </c>
      <c r="C3" s="6"/>
      <c r="D3" s="6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8">
        <v>11</v>
      </c>
    </row>
    <row r="4" spans="1:29" ht="15.75">
      <c r="A4" s="9">
        <v>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1" t="str">
        <f>[1]Zaklad!C14</f>
        <v>EMN 40/356</v>
      </c>
      <c r="AB4" s="12"/>
      <c r="AC4" s="13"/>
    </row>
    <row r="5" spans="1:29" ht="16.5" thickBot="1">
      <c r="A5" s="1"/>
      <c r="B5" s="14" t="str">
        <f>[1]Zaklad!C6</f>
        <v>Trial Team Březová v AČR</v>
      </c>
      <c r="C5" s="15"/>
      <c r="D5" s="15"/>
      <c r="E5" s="16"/>
      <c r="F5" s="16"/>
      <c r="G5" s="16"/>
      <c r="H5" s="16"/>
      <c r="I5" s="16"/>
      <c r="J5" s="16"/>
      <c r="K5" s="16"/>
      <c r="L5" s="16"/>
      <c r="M5" s="16"/>
      <c r="N5" s="16"/>
      <c r="O5" s="17" t="str">
        <f>[1]Zaklad!C8</f>
        <v>Kramolín</v>
      </c>
      <c r="P5" s="16"/>
      <c r="Q5" s="16"/>
      <c r="R5" s="16"/>
      <c r="S5" s="16"/>
      <c r="T5" s="18"/>
      <c r="U5" s="18"/>
      <c r="V5" s="19" t="str">
        <f>CONCATENATE(TEXT([1]Zaklad!C10,"dd/mm/rr"))</f>
        <v>05/10/19</v>
      </c>
      <c r="W5" s="20"/>
      <c r="X5" s="20"/>
      <c r="Y5" s="20"/>
      <c r="Z5" s="18"/>
      <c r="AA5" s="21" t="str">
        <f>[1]Zaklad!C13</f>
        <v>AČR 230/106</v>
      </c>
      <c r="AB5" s="22"/>
      <c r="AC5" s="23"/>
    </row>
    <row r="6" spans="1:29">
      <c r="A6" s="24"/>
      <c r="B6" s="25"/>
      <c r="C6" s="25"/>
      <c r="D6" s="25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7" t="s">
        <v>3</v>
      </c>
      <c r="U6" s="28"/>
      <c r="V6" s="29"/>
      <c r="W6" s="30" t="s">
        <v>4</v>
      </c>
      <c r="X6" s="31"/>
      <c r="Y6" s="31"/>
      <c r="Z6" s="32"/>
      <c r="AA6" s="32"/>
      <c r="AB6" s="32"/>
      <c r="AC6" s="33"/>
    </row>
    <row r="7" spans="1:29" ht="15.75" thickBot="1">
      <c r="A7" s="34"/>
      <c r="B7" s="35"/>
      <c r="C7" s="35"/>
      <c r="D7" s="35"/>
      <c r="E7" s="36">
        <v>1</v>
      </c>
      <c r="F7" s="36">
        <v>2</v>
      </c>
      <c r="G7" s="36">
        <v>3</v>
      </c>
      <c r="H7" s="36">
        <v>4</v>
      </c>
      <c r="I7" s="36">
        <v>5</v>
      </c>
      <c r="J7" s="36">
        <v>6</v>
      </c>
      <c r="K7" s="36">
        <v>7</v>
      </c>
      <c r="L7" s="36">
        <v>8</v>
      </c>
      <c r="M7" s="36">
        <v>9</v>
      </c>
      <c r="N7" s="36">
        <v>10</v>
      </c>
      <c r="O7" s="36">
        <v>11</v>
      </c>
      <c r="P7" s="36">
        <v>12</v>
      </c>
      <c r="Q7" s="36">
        <v>13</v>
      </c>
      <c r="R7" s="36">
        <v>14</v>
      </c>
      <c r="S7" s="36">
        <v>15</v>
      </c>
      <c r="T7" s="37" t="s">
        <v>5</v>
      </c>
      <c r="U7" s="37" t="s">
        <v>6</v>
      </c>
      <c r="V7" s="38" t="s">
        <v>7</v>
      </c>
      <c r="W7" s="39">
        <v>0</v>
      </c>
      <c r="X7" s="40">
        <v>1</v>
      </c>
      <c r="Y7" s="40">
        <v>2</v>
      </c>
      <c r="Z7" s="40">
        <v>3</v>
      </c>
      <c r="AA7" s="40">
        <v>5</v>
      </c>
      <c r="AB7" s="41" t="s">
        <v>8</v>
      </c>
      <c r="AC7" s="42">
        <v>20</v>
      </c>
    </row>
    <row r="8" spans="1:29" ht="15.75" thickBot="1">
      <c r="A8" s="54">
        <v>205</v>
      </c>
      <c r="B8" s="55" t="s">
        <v>14</v>
      </c>
      <c r="C8" s="56" t="s">
        <v>15</v>
      </c>
      <c r="D8" s="56"/>
      <c r="E8" s="57">
        <v>0</v>
      </c>
      <c r="F8" s="57">
        <v>0</v>
      </c>
      <c r="G8" s="57">
        <v>0</v>
      </c>
      <c r="H8" s="57">
        <v>1</v>
      </c>
      <c r="I8" s="57">
        <v>0</v>
      </c>
      <c r="J8" s="57">
        <v>0</v>
      </c>
      <c r="K8" s="57">
        <v>0</v>
      </c>
      <c r="L8" s="57">
        <v>0</v>
      </c>
      <c r="M8" s="57">
        <v>0</v>
      </c>
      <c r="N8" s="57">
        <v>0</v>
      </c>
      <c r="O8" s="57"/>
      <c r="P8" s="57"/>
      <c r="Q8" s="57"/>
      <c r="R8" s="57"/>
      <c r="S8" s="57"/>
      <c r="T8" s="58">
        <f>IF(E8="","",SUM(E8:S8)+(COUNTIF(E8:S8,"5*")*5))</f>
        <v>1</v>
      </c>
      <c r="U8" s="59"/>
      <c r="V8" s="60">
        <f>SUM(T8:T10)+IF(ISNUMBER(U8),U8,0)+IF(ISNUMBER(U9),U9,0)+IF(ISNUMBER(U10),U10,0)</f>
        <v>6</v>
      </c>
      <c r="W8" s="61">
        <f>COUNTIF($E8:$S8,0)+COUNTIF($E9:$S9,0)+COUNTIF($E10:$S10,0)</f>
        <v>27</v>
      </c>
      <c r="X8" s="61">
        <f>COUNTIF($E8:$S8,1)+COUNTIF($E9:$S9,1)+COUNTIF($E10:$S10,1)</f>
        <v>1</v>
      </c>
      <c r="Y8" s="61">
        <f>COUNTIF($E8:$S8,2)+COUNTIF($E9:$S9,2)+COUNTIF($E10:$S10,2)</f>
        <v>1</v>
      </c>
      <c r="Z8" s="61">
        <f>COUNTIF($E8:$S8,3)+COUNTIF($E9:$S9,3)+COUNTIF($E10:$S10,3)</f>
        <v>1</v>
      </c>
      <c r="AA8" s="61">
        <f>COUNTIF($E8:$S8,5)+COUNTIF($E9:$S9,5)+COUNTIF($E10:$S10,5)</f>
        <v>0</v>
      </c>
      <c r="AB8" s="62">
        <f>COUNTIF($E8:$S8,"5*")+COUNTIF($E9:$S9,"5*")+COUNTIF($E10:$S10,"5*")</f>
        <v>0</v>
      </c>
      <c r="AC8" s="63">
        <f>COUNTIF($E8:$S8,20)+COUNTIF($E9:$S9,20)+COUNTIF($E10:$S10,20)</f>
        <v>0</v>
      </c>
    </row>
    <row r="9" spans="1:29" ht="16.5" thickBot="1">
      <c r="A9" s="64" t="s">
        <v>16</v>
      </c>
      <c r="B9" s="65" t="s">
        <v>17</v>
      </c>
      <c r="C9" s="65" t="s">
        <v>18</v>
      </c>
      <c r="D9" s="65"/>
      <c r="E9" s="66">
        <v>0</v>
      </c>
      <c r="F9" s="66">
        <v>0</v>
      </c>
      <c r="G9" s="66">
        <v>0</v>
      </c>
      <c r="H9" s="66">
        <v>3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/>
      <c r="P9" s="66"/>
      <c r="Q9" s="66"/>
      <c r="R9" s="66"/>
      <c r="S9" s="66"/>
      <c r="T9" s="67">
        <f>IF(E9="","",SUM(E9:S9)+(COUNTIF(E9:S9,"5*")*5))</f>
        <v>3</v>
      </c>
      <c r="U9" s="68"/>
      <c r="V9" s="69">
        <v>0.48194444444444434</v>
      </c>
      <c r="W9" s="70" t="s">
        <v>19</v>
      </c>
      <c r="X9" s="71"/>
      <c r="Y9" s="71"/>
      <c r="Z9" s="72"/>
      <c r="AA9" s="72"/>
      <c r="AB9" s="73"/>
      <c r="AC9" s="74" t="str">
        <f>TEXT( (V10-V9+0.00000000000001),"[hh].mm.ss")</f>
        <v>03.35.12</v>
      </c>
    </row>
    <row r="10" spans="1:29" ht="15.75" thickBot="1">
      <c r="A10" s="34" t="s">
        <v>20</v>
      </c>
      <c r="B10" s="35" t="s">
        <v>21</v>
      </c>
      <c r="C10" s="15"/>
      <c r="D10" s="16"/>
      <c r="E10" s="75">
        <v>0</v>
      </c>
      <c r="F10" s="75">
        <v>0</v>
      </c>
      <c r="G10" s="75">
        <v>0</v>
      </c>
      <c r="H10" s="75">
        <v>2</v>
      </c>
      <c r="I10" s="75">
        <v>0</v>
      </c>
      <c r="J10" s="75">
        <v>0</v>
      </c>
      <c r="K10" s="75">
        <v>0</v>
      </c>
      <c r="L10" s="75">
        <v>0</v>
      </c>
      <c r="M10" s="75">
        <v>0</v>
      </c>
      <c r="N10" s="75">
        <v>0</v>
      </c>
      <c r="O10" s="75"/>
      <c r="P10" s="75"/>
      <c r="Q10" s="75"/>
      <c r="R10" s="75"/>
      <c r="S10" s="75"/>
      <c r="T10" s="76">
        <f>IF(E10="","",SUM(E10:S10)+(COUNTIF(E10:S10,"5*")*5))</f>
        <v>2</v>
      </c>
      <c r="U10" s="77"/>
      <c r="V10" s="78">
        <v>0.63138888888888889</v>
      </c>
      <c r="W10" s="79" t="s">
        <v>22</v>
      </c>
      <c r="X10" s="80"/>
      <c r="Y10" s="80"/>
      <c r="Z10" s="81"/>
      <c r="AA10" s="82"/>
      <c r="AB10" s="83"/>
      <c r="AC10" s="84" t="str">
        <f>TEXT(IF($E8="","",(IF($E9="",T8/(15-(COUNTIF($E8:$S8,""))),(IF($E10="",(T8+T9)/(30-(COUNTIF($E8:$S8,"")+COUNTIF($E9:$S9,""))), (T8+T9+T10)/(45-(COUNTIF($E8:$S8,"")+COUNTIF($E9:$S9,"")+COUNTIF($E10:$S10,"")))))))),"0,00")</f>
        <v>0,20</v>
      </c>
    </row>
    <row r="11" spans="1:29" ht="15.75" thickBot="1">
      <c r="A11" s="54">
        <v>201</v>
      </c>
      <c r="B11" s="55" t="s">
        <v>23</v>
      </c>
      <c r="C11" s="56" t="s">
        <v>24</v>
      </c>
      <c r="D11" s="56"/>
      <c r="E11" s="57">
        <v>0</v>
      </c>
      <c r="F11" s="57">
        <v>0</v>
      </c>
      <c r="G11" s="57">
        <v>0</v>
      </c>
      <c r="H11" s="57">
        <v>3</v>
      </c>
      <c r="I11" s="57">
        <v>0</v>
      </c>
      <c r="J11" s="57">
        <v>1</v>
      </c>
      <c r="K11" s="57">
        <v>0</v>
      </c>
      <c r="L11" s="57">
        <v>0</v>
      </c>
      <c r="M11" s="57">
        <v>0</v>
      </c>
      <c r="N11" s="57">
        <v>0</v>
      </c>
      <c r="O11" s="57"/>
      <c r="P11" s="57"/>
      <c r="Q11" s="57"/>
      <c r="R11" s="57"/>
      <c r="S11" s="57"/>
      <c r="T11" s="58">
        <f>IF(E11="","",SUM(E11:S11)+(COUNTIF(E11:S11,"5*")*5))</f>
        <v>4</v>
      </c>
      <c r="U11" s="59"/>
      <c r="V11" s="60">
        <f>SUM(T11:T13)+IF(ISNUMBER(U11),U11,0)+IF(ISNUMBER(U12),U12,0)+IF(ISNUMBER(U13),U13,0)</f>
        <v>9</v>
      </c>
      <c r="W11" s="61">
        <f>COUNTIF($E11:$S11,0)+COUNTIF($E12:$S12,0)+COUNTIF($E13:$S13,0)</f>
        <v>25</v>
      </c>
      <c r="X11" s="61">
        <f>COUNTIF($E11:$S11,1)+COUNTIF($E12:$S12,1)+COUNTIF($E13:$S13,1)</f>
        <v>3</v>
      </c>
      <c r="Y11" s="61">
        <f>COUNTIF($E11:$S11,2)+COUNTIF($E12:$S12,2)+COUNTIF($E13:$S13,2)</f>
        <v>0</v>
      </c>
      <c r="Z11" s="61">
        <f>COUNTIF($E11:$S11,3)+COUNTIF($E12:$S12,3)+COUNTIF($E13:$S13,3)</f>
        <v>2</v>
      </c>
      <c r="AA11" s="61">
        <f>COUNTIF($E11:$S11,5)+COUNTIF($E12:$S12,5)+COUNTIF($E13:$S13,5)</f>
        <v>0</v>
      </c>
      <c r="AB11" s="62">
        <f>COUNTIF($E11:$S11,"5*")+COUNTIF($E12:$S12,"5*")+COUNTIF($E13:$S13,"5*")</f>
        <v>0</v>
      </c>
      <c r="AC11" s="63">
        <f>COUNTIF($E11:$S11,20)+COUNTIF($E12:$S12,20)+COUNTIF($E13:$S13,20)</f>
        <v>0</v>
      </c>
    </row>
    <row r="12" spans="1:29" ht="16.5" thickBot="1">
      <c r="A12" s="64" t="s">
        <v>25</v>
      </c>
      <c r="B12" s="65" t="s">
        <v>17</v>
      </c>
      <c r="C12" s="65" t="s">
        <v>26</v>
      </c>
      <c r="D12" s="65"/>
      <c r="E12" s="66">
        <v>0</v>
      </c>
      <c r="F12" s="66">
        <v>0</v>
      </c>
      <c r="G12" s="66">
        <v>0</v>
      </c>
      <c r="H12" s="66">
        <v>3</v>
      </c>
      <c r="I12" s="66">
        <v>1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/>
      <c r="P12" s="66"/>
      <c r="Q12" s="66"/>
      <c r="R12" s="66"/>
      <c r="S12" s="66"/>
      <c r="T12" s="67">
        <f>IF(E12="","",SUM(E12:S12)+(COUNTIF(E12:S12,"5*")*5))</f>
        <v>4</v>
      </c>
      <c r="U12" s="68"/>
      <c r="V12" s="69">
        <v>0.48333333333333323</v>
      </c>
      <c r="W12" s="70" t="s">
        <v>19</v>
      </c>
      <c r="X12" s="71"/>
      <c r="Y12" s="71"/>
      <c r="Z12" s="72"/>
      <c r="AA12" s="72"/>
      <c r="AB12" s="73"/>
      <c r="AC12" s="74" t="str">
        <f>TEXT( (V13-V12+0.00000000000001),"[hh].mm.ss")</f>
        <v>04.09.36</v>
      </c>
    </row>
    <row r="13" spans="1:29" ht="15.75" thickBot="1">
      <c r="A13" s="34" t="s">
        <v>20</v>
      </c>
      <c r="B13" s="35" t="s">
        <v>27</v>
      </c>
      <c r="C13" s="15"/>
      <c r="D13" s="16"/>
      <c r="E13" s="75">
        <v>0</v>
      </c>
      <c r="F13" s="75">
        <v>0</v>
      </c>
      <c r="G13" s="75">
        <v>0</v>
      </c>
      <c r="H13" s="75">
        <v>1</v>
      </c>
      <c r="I13" s="75">
        <v>0</v>
      </c>
      <c r="J13" s="75">
        <v>0</v>
      </c>
      <c r="K13" s="75">
        <v>0</v>
      </c>
      <c r="L13" s="75">
        <v>0</v>
      </c>
      <c r="M13" s="75">
        <v>0</v>
      </c>
      <c r="N13" s="75">
        <v>0</v>
      </c>
      <c r="O13" s="75"/>
      <c r="P13" s="75"/>
      <c r="Q13" s="75"/>
      <c r="R13" s="75"/>
      <c r="S13" s="75"/>
      <c r="T13" s="76">
        <f>IF(E13="","",SUM(E13:S13)+(COUNTIF(E13:S13,"5*")*5))</f>
        <v>1</v>
      </c>
      <c r="U13" s="77"/>
      <c r="V13" s="78">
        <v>0.65666666666666662</v>
      </c>
      <c r="W13" s="79" t="s">
        <v>22</v>
      </c>
      <c r="X13" s="80"/>
      <c r="Y13" s="80"/>
      <c r="Z13" s="81"/>
      <c r="AA13" s="82"/>
      <c r="AB13" s="83"/>
      <c r="AC13" s="84" t="str">
        <f>TEXT(IF($E11="","",(IF($E12="",T11/(15-(COUNTIF($E11:$S11,""))),(IF($E13="",(T11+T12)/(30-(COUNTIF($E11:$S11,"")+COUNTIF($E12:$S12,""))), (T11+T12+T13)/(45-(COUNTIF($E11:$S11,"")+COUNTIF($E12:$S12,"")+COUNTIF($E13:$S13,"")))))))),"0,00")</f>
        <v>0,30</v>
      </c>
    </row>
    <row r="14" spans="1:29" ht="15.75" thickBot="1">
      <c r="A14" s="54">
        <v>245</v>
      </c>
      <c r="B14" s="55" t="s">
        <v>28</v>
      </c>
      <c r="C14" s="56" t="s">
        <v>29</v>
      </c>
      <c r="D14" s="56"/>
      <c r="E14" s="57">
        <v>0</v>
      </c>
      <c r="F14" s="57">
        <v>0</v>
      </c>
      <c r="G14" s="57">
        <v>0</v>
      </c>
      <c r="H14" s="57">
        <v>3</v>
      </c>
      <c r="I14" s="57">
        <v>1</v>
      </c>
      <c r="J14" s="57">
        <v>0</v>
      </c>
      <c r="K14" s="57">
        <v>0</v>
      </c>
      <c r="L14" s="57">
        <v>0</v>
      </c>
      <c r="M14" s="57">
        <v>0</v>
      </c>
      <c r="N14" s="57">
        <v>0</v>
      </c>
      <c r="O14" s="57"/>
      <c r="P14" s="57"/>
      <c r="Q14" s="57"/>
      <c r="R14" s="57"/>
      <c r="S14" s="57"/>
      <c r="T14" s="58">
        <f>IF(E14="","",SUM(E14:S14)+(COUNTIF(E14:S14,"5*")*5))</f>
        <v>4</v>
      </c>
      <c r="U14" s="59"/>
      <c r="V14" s="60">
        <f>SUM(T14:T16)+IF(ISNUMBER(U14),U14,0)+IF(ISNUMBER(U15),U15,0)+IF(ISNUMBER(U16),U16,0)</f>
        <v>10</v>
      </c>
      <c r="W14" s="61">
        <f>COUNTIF($E14:$S14,0)+COUNTIF($E15:$S15,0)+COUNTIF($E16:$S16,0)</f>
        <v>26</v>
      </c>
      <c r="X14" s="61">
        <f>COUNTIF($E14:$S14,1)+COUNTIF($E15:$S15,1)+COUNTIF($E16:$S16,1)</f>
        <v>1</v>
      </c>
      <c r="Y14" s="61">
        <f>COUNTIF($E14:$S14,2)+COUNTIF($E15:$S15,2)+COUNTIF($E16:$S16,2)</f>
        <v>0</v>
      </c>
      <c r="Z14" s="61">
        <f>COUNTIF($E14:$S14,3)+COUNTIF($E15:$S15,3)+COUNTIF($E16:$S16,3)</f>
        <v>3</v>
      </c>
      <c r="AA14" s="61">
        <f>COUNTIF($E14:$S14,5)+COUNTIF($E15:$S15,5)+COUNTIF($E16:$S16,5)</f>
        <v>0</v>
      </c>
      <c r="AB14" s="62">
        <f>COUNTIF($E14:$S14,"5*")+COUNTIF($E15:$S15,"5*")+COUNTIF($E16:$S16,"5*")</f>
        <v>0</v>
      </c>
      <c r="AC14" s="63">
        <f>COUNTIF($E14:$S14,20)+COUNTIF($E15:$S15,20)+COUNTIF($E16:$S16,20)</f>
        <v>0</v>
      </c>
    </row>
    <row r="15" spans="1:29" ht="16.5" thickBot="1">
      <c r="A15" s="64" t="s">
        <v>30</v>
      </c>
      <c r="B15" s="65" t="s">
        <v>17</v>
      </c>
      <c r="C15" s="65" t="s">
        <v>31</v>
      </c>
      <c r="D15" s="65"/>
      <c r="E15" s="66">
        <v>0</v>
      </c>
      <c r="F15" s="66">
        <v>0</v>
      </c>
      <c r="G15" s="66">
        <v>0</v>
      </c>
      <c r="H15" s="66">
        <v>3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/>
      <c r="P15" s="66"/>
      <c r="Q15" s="66"/>
      <c r="R15" s="66"/>
      <c r="S15" s="66"/>
      <c r="T15" s="67">
        <f>IF(E15="","",SUM(E15:S15)+(COUNTIF(E15:S15,"5*")*5))</f>
        <v>3</v>
      </c>
      <c r="U15" s="68"/>
      <c r="V15" s="69">
        <v>0.48263888888888878</v>
      </c>
      <c r="W15" s="70" t="s">
        <v>19</v>
      </c>
      <c r="X15" s="71"/>
      <c r="Y15" s="71"/>
      <c r="Z15" s="72"/>
      <c r="AA15" s="72"/>
      <c r="AB15" s="73"/>
      <c r="AC15" s="74" t="str">
        <f>TEXT( (V16-V15+0.00000000000001),"[hh].mm.ss")</f>
        <v>05.20.12</v>
      </c>
    </row>
    <row r="16" spans="1:29" ht="15.75" thickBot="1">
      <c r="A16" s="34" t="s">
        <v>20</v>
      </c>
      <c r="B16" s="35" t="s">
        <v>27</v>
      </c>
      <c r="C16" s="15"/>
      <c r="D16" s="16"/>
      <c r="E16" s="75">
        <v>0</v>
      </c>
      <c r="F16" s="75">
        <v>0</v>
      </c>
      <c r="G16" s="75">
        <v>0</v>
      </c>
      <c r="H16" s="75">
        <v>3</v>
      </c>
      <c r="I16" s="75">
        <v>0</v>
      </c>
      <c r="J16" s="75">
        <v>0</v>
      </c>
      <c r="K16" s="75">
        <v>0</v>
      </c>
      <c r="L16" s="75">
        <v>0</v>
      </c>
      <c r="M16" s="75">
        <v>0</v>
      </c>
      <c r="N16" s="75">
        <v>0</v>
      </c>
      <c r="O16" s="75"/>
      <c r="P16" s="75"/>
      <c r="Q16" s="75"/>
      <c r="R16" s="75"/>
      <c r="S16" s="75"/>
      <c r="T16" s="76">
        <f>IF(E16="","",SUM(E16:S16)+(COUNTIF(E16:S16,"5*")*5))</f>
        <v>3</v>
      </c>
      <c r="U16" s="77"/>
      <c r="V16" s="78">
        <v>0.70500000000000007</v>
      </c>
      <c r="W16" s="79" t="s">
        <v>22</v>
      </c>
      <c r="X16" s="80"/>
      <c r="Y16" s="80"/>
      <c r="Z16" s="81"/>
      <c r="AA16" s="82"/>
      <c r="AB16" s="83"/>
      <c r="AC16" s="84" t="str">
        <f>TEXT(IF($E14="","",(IF($E15="",T14/(15-(COUNTIF($E14:$S14,""))),(IF($E16="",(T14+T15)/(30-(COUNTIF($E14:$S14,"")+COUNTIF($E15:$S15,""))), (T14+T15+T16)/(45-(COUNTIF($E14:$S14,"")+COUNTIF($E15:$S15,"")+COUNTIF($E16:$S16,"")))))))),"0,00")</f>
        <v>0,33</v>
      </c>
    </row>
    <row r="17" spans="1:29" ht="15.75" thickBot="1">
      <c r="A17" s="54">
        <v>206</v>
      </c>
      <c r="B17" s="55" t="s">
        <v>32</v>
      </c>
      <c r="C17" s="56" t="s">
        <v>33</v>
      </c>
      <c r="D17" s="56"/>
      <c r="E17" s="57">
        <v>0</v>
      </c>
      <c r="F17" s="57">
        <v>0</v>
      </c>
      <c r="G17" s="57">
        <v>1</v>
      </c>
      <c r="H17" s="57">
        <v>0</v>
      </c>
      <c r="I17" s="57">
        <v>0</v>
      </c>
      <c r="J17" s="57">
        <v>0</v>
      </c>
      <c r="K17" s="57">
        <v>0</v>
      </c>
      <c r="L17" s="57">
        <v>0</v>
      </c>
      <c r="M17" s="57">
        <v>0</v>
      </c>
      <c r="N17" s="57">
        <v>0</v>
      </c>
      <c r="O17" s="57"/>
      <c r="P17" s="57"/>
      <c r="Q17" s="57"/>
      <c r="R17" s="57"/>
      <c r="S17" s="57"/>
      <c r="T17" s="58">
        <f>IF(E17="","",SUM(E17:S17)+(COUNTIF(E17:S17,"5*")*5))</f>
        <v>1</v>
      </c>
      <c r="U17" s="59"/>
      <c r="V17" s="60">
        <f>SUM(T17:T19)+IF(ISNUMBER(U17),U17,0)+IF(ISNUMBER(U18),U18,0)+IF(ISNUMBER(U19),U19,0)</f>
        <v>12</v>
      </c>
      <c r="W17" s="61">
        <f>COUNTIF($E17:$S17,0)+COUNTIF($E18:$S18,0)+COUNTIF($E19:$S19,0)</f>
        <v>25</v>
      </c>
      <c r="X17" s="61">
        <f>COUNTIF($E17:$S17,1)+COUNTIF($E18:$S18,1)+COUNTIF($E19:$S19,1)</f>
        <v>2</v>
      </c>
      <c r="Y17" s="61">
        <f>COUNTIF($E17:$S17,2)+COUNTIF($E18:$S18,2)+COUNTIF($E19:$S19,2)</f>
        <v>1</v>
      </c>
      <c r="Z17" s="61">
        <f>COUNTIF($E17:$S17,3)+COUNTIF($E18:$S18,3)+COUNTIF($E19:$S19,3)</f>
        <v>1</v>
      </c>
      <c r="AA17" s="61">
        <f>COUNTIF($E17:$S17,5)+COUNTIF($E18:$S18,5)+COUNTIF($E19:$S19,5)</f>
        <v>1</v>
      </c>
      <c r="AB17" s="62">
        <f>COUNTIF($E17:$S17,"5*")+COUNTIF($E18:$S18,"5*")+COUNTIF($E19:$S19,"5*")</f>
        <v>0</v>
      </c>
      <c r="AC17" s="63">
        <f>COUNTIF($E17:$S17,20)+COUNTIF($E18:$S18,20)+COUNTIF($E19:$S19,20)</f>
        <v>0</v>
      </c>
    </row>
    <row r="18" spans="1:29" ht="16.5" thickBot="1">
      <c r="A18" s="64" t="s">
        <v>34</v>
      </c>
      <c r="B18" s="65" t="s">
        <v>35</v>
      </c>
      <c r="C18" s="65" t="s">
        <v>36</v>
      </c>
      <c r="D18" s="65"/>
      <c r="E18" s="66">
        <v>0</v>
      </c>
      <c r="F18" s="66">
        <v>0</v>
      </c>
      <c r="G18" s="66">
        <v>0</v>
      </c>
      <c r="H18" s="66">
        <v>5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/>
      <c r="P18" s="66"/>
      <c r="Q18" s="66"/>
      <c r="R18" s="66"/>
      <c r="S18" s="66"/>
      <c r="T18" s="67">
        <f>IF(E18="","",SUM(E18:S18)+(COUNTIF(E18:S18,"5*")*5))</f>
        <v>5</v>
      </c>
      <c r="U18" s="68"/>
      <c r="V18" s="69">
        <v>0.4680555555555555</v>
      </c>
      <c r="W18" s="70" t="s">
        <v>19</v>
      </c>
      <c r="X18" s="71"/>
      <c r="Y18" s="71"/>
      <c r="Z18" s="72"/>
      <c r="AA18" s="72"/>
      <c r="AB18" s="73"/>
      <c r="AC18" s="74" t="str">
        <f>TEXT( (V19-V18+0.00000000000001),"[hh].mm.ss")</f>
        <v>03.07.18</v>
      </c>
    </row>
    <row r="19" spans="1:29" ht="15.75" thickBot="1">
      <c r="A19" s="34" t="s">
        <v>20</v>
      </c>
      <c r="B19" s="35" t="s">
        <v>27</v>
      </c>
      <c r="C19" s="15"/>
      <c r="D19" s="16"/>
      <c r="E19" s="75">
        <v>0</v>
      </c>
      <c r="F19" s="75">
        <v>0</v>
      </c>
      <c r="G19" s="75">
        <v>0</v>
      </c>
      <c r="H19" s="75">
        <v>3</v>
      </c>
      <c r="I19" s="75">
        <v>1</v>
      </c>
      <c r="J19" s="75">
        <v>0</v>
      </c>
      <c r="K19" s="75">
        <v>0</v>
      </c>
      <c r="L19" s="75">
        <v>0</v>
      </c>
      <c r="M19" s="75">
        <v>0</v>
      </c>
      <c r="N19" s="75">
        <v>2</v>
      </c>
      <c r="O19" s="75"/>
      <c r="P19" s="75"/>
      <c r="Q19" s="75"/>
      <c r="R19" s="75"/>
      <c r="S19" s="75"/>
      <c r="T19" s="76">
        <f>IF(E19="","",SUM(E19:S19)+(COUNTIF(E19:S19,"5*")*5))</f>
        <v>6</v>
      </c>
      <c r="U19" s="77"/>
      <c r="V19" s="78">
        <v>0.59812500000000002</v>
      </c>
      <c r="W19" s="79" t="s">
        <v>22</v>
      </c>
      <c r="X19" s="80"/>
      <c r="Y19" s="80"/>
      <c r="Z19" s="81"/>
      <c r="AA19" s="82"/>
      <c r="AB19" s="83"/>
      <c r="AC19" s="84" t="str">
        <f>TEXT(IF($E17="","",(IF($E18="",T17/(15-(COUNTIF($E17:$S17,""))),(IF($E19="",(T17+T18)/(30-(COUNTIF($E17:$S17,"")+COUNTIF($E18:$S18,""))), (T17+T18+T19)/(45-(COUNTIF($E17:$S17,"")+COUNTIF($E18:$S18,"")+COUNTIF($E19:$S19,"")))))))),"0,00")</f>
        <v>0,40</v>
      </c>
    </row>
    <row r="20" spans="1:29" ht="15.75" thickBot="1">
      <c r="A20" s="54">
        <v>252</v>
      </c>
      <c r="B20" s="55" t="s">
        <v>37</v>
      </c>
      <c r="C20" s="56" t="s">
        <v>38</v>
      </c>
      <c r="D20" s="56"/>
      <c r="E20" s="57">
        <v>0</v>
      </c>
      <c r="F20" s="57">
        <v>0</v>
      </c>
      <c r="G20" s="57">
        <v>0</v>
      </c>
      <c r="H20" s="57">
        <v>1</v>
      </c>
      <c r="I20" s="57">
        <v>0</v>
      </c>
      <c r="J20" s="57">
        <v>3</v>
      </c>
      <c r="K20" s="57">
        <v>0</v>
      </c>
      <c r="L20" s="57">
        <v>0</v>
      </c>
      <c r="M20" s="57">
        <v>0</v>
      </c>
      <c r="N20" s="57">
        <v>1</v>
      </c>
      <c r="O20" s="57"/>
      <c r="P20" s="57"/>
      <c r="Q20" s="57"/>
      <c r="R20" s="57"/>
      <c r="S20" s="57"/>
      <c r="T20" s="58">
        <f>IF(E20="","",SUM(E20:S20)+(COUNTIF(E20:S20,"5*")*5))</f>
        <v>5</v>
      </c>
      <c r="U20" s="59"/>
      <c r="V20" s="60">
        <f>SUM(T20:T22)+IF(ISNUMBER(U20),U20,0)+IF(ISNUMBER(U21),U21,0)+IF(ISNUMBER(U22),U22,0)</f>
        <v>13</v>
      </c>
      <c r="W20" s="61">
        <f>COUNTIF($E20:$S20,0)+COUNTIF($E21:$S21,0)+COUNTIF($E22:$S22,0)</f>
        <v>23</v>
      </c>
      <c r="X20" s="61">
        <f>COUNTIF($E20:$S20,1)+COUNTIF($E21:$S21,1)+COUNTIF($E22:$S22,1)</f>
        <v>5</v>
      </c>
      <c r="Y20" s="61">
        <f>COUNTIF($E20:$S20,2)+COUNTIF($E21:$S21,2)+COUNTIF($E22:$S22,2)</f>
        <v>0</v>
      </c>
      <c r="Z20" s="61">
        <f>COUNTIF($E20:$S20,3)+COUNTIF($E21:$S21,3)+COUNTIF($E22:$S22,3)</f>
        <v>1</v>
      </c>
      <c r="AA20" s="61">
        <f>COUNTIF($E20:$S20,5)+COUNTIF($E21:$S21,5)+COUNTIF($E22:$S22,5)</f>
        <v>1</v>
      </c>
      <c r="AB20" s="62">
        <f>COUNTIF($E20:$S20,"5*")+COUNTIF($E21:$S21,"5*")+COUNTIF($E22:$S22,"5*")</f>
        <v>0</v>
      </c>
      <c r="AC20" s="63">
        <f>COUNTIF($E20:$S20,20)+COUNTIF($E21:$S21,20)+COUNTIF($E22:$S22,20)</f>
        <v>0</v>
      </c>
    </row>
    <row r="21" spans="1:29" ht="16.5" thickBot="1">
      <c r="A21" s="64" t="s">
        <v>39</v>
      </c>
      <c r="B21" s="65" t="s">
        <v>17</v>
      </c>
      <c r="C21" s="65" t="s">
        <v>40</v>
      </c>
      <c r="D21" s="65"/>
      <c r="E21" s="66">
        <v>0</v>
      </c>
      <c r="F21" s="66">
        <v>0</v>
      </c>
      <c r="G21" s="66">
        <v>0</v>
      </c>
      <c r="H21" s="66">
        <v>1</v>
      </c>
      <c r="I21" s="66">
        <v>0</v>
      </c>
      <c r="J21" s="66">
        <v>0</v>
      </c>
      <c r="K21" s="66">
        <v>0</v>
      </c>
      <c r="L21" s="66">
        <v>1</v>
      </c>
      <c r="M21" s="66">
        <v>0</v>
      </c>
      <c r="N21" s="66">
        <v>1</v>
      </c>
      <c r="O21" s="66"/>
      <c r="P21" s="66"/>
      <c r="Q21" s="66"/>
      <c r="R21" s="66"/>
      <c r="S21" s="66"/>
      <c r="T21" s="67">
        <f>IF(E21="","",SUM(E21:S21)+(COUNTIF(E21:S21,"5*")*5))</f>
        <v>3</v>
      </c>
      <c r="U21" s="68"/>
      <c r="V21" s="69">
        <v>0.48402777777777767</v>
      </c>
      <c r="W21" s="70" t="s">
        <v>19</v>
      </c>
      <c r="X21" s="71"/>
      <c r="Y21" s="71"/>
      <c r="Z21" s="72"/>
      <c r="AA21" s="72"/>
      <c r="AB21" s="73"/>
      <c r="AC21" s="74" t="str">
        <f>TEXT( (V22-V21+0.00000000000001),"[hh].mm.ss")</f>
        <v>03.02.12</v>
      </c>
    </row>
    <row r="22" spans="1:29" ht="15.75" thickBot="1">
      <c r="A22" s="34" t="s">
        <v>20</v>
      </c>
      <c r="B22" s="35" t="s">
        <v>41</v>
      </c>
      <c r="C22" s="15"/>
      <c r="D22" s="16"/>
      <c r="E22" s="75">
        <v>0</v>
      </c>
      <c r="F22" s="75">
        <v>0</v>
      </c>
      <c r="G22" s="75">
        <v>0</v>
      </c>
      <c r="H22" s="75">
        <v>5</v>
      </c>
      <c r="I22" s="75">
        <v>0</v>
      </c>
      <c r="J22" s="75">
        <v>0</v>
      </c>
      <c r="K22" s="75">
        <v>0</v>
      </c>
      <c r="L22" s="75">
        <v>0</v>
      </c>
      <c r="M22" s="75">
        <v>0</v>
      </c>
      <c r="N22" s="75">
        <v>0</v>
      </c>
      <c r="O22" s="75"/>
      <c r="P22" s="75"/>
      <c r="Q22" s="75"/>
      <c r="R22" s="75"/>
      <c r="S22" s="75"/>
      <c r="T22" s="76">
        <f>IF(E22="","",SUM(E22:S22)+(COUNTIF(E22:S22,"5*")*5))</f>
        <v>5</v>
      </c>
      <c r="U22" s="77"/>
      <c r="V22" s="78">
        <v>0.61055555555555563</v>
      </c>
      <c r="W22" s="79" t="s">
        <v>22</v>
      </c>
      <c r="X22" s="80"/>
      <c r="Y22" s="80"/>
      <c r="Z22" s="81"/>
      <c r="AA22" s="82"/>
      <c r="AB22" s="83"/>
      <c r="AC22" s="84" t="str">
        <f>TEXT(IF($E20="","",(IF($E21="",T20/(15-(COUNTIF($E20:$S20,""))),(IF($E22="",(T20+T21)/(30-(COUNTIF($E20:$S20,"")+COUNTIF($E21:$S21,""))), (T20+T21+T22)/(45-(COUNTIF($E20:$S20,"")+COUNTIF($E21:$S21,"")+COUNTIF($E22:$S22,"")))))))),"0,00")</f>
        <v>0,43</v>
      </c>
    </row>
    <row r="23" spans="1:29" ht="15.75" thickBot="1">
      <c r="A23" s="54">
        <v>208</v>
      </c>
      <c r="B23" s="55" t="s">
        <v>42</v>
      </c>
      <c r="C23" s="56" t="s">
        <v>43</v>
      </c>
      <c r="D23" s="56"/>
      <c r="E23" s="57">
        <v>0</v>
      </c>
      <c r="F23" s="57">
        <v>0</v>
      </c>
      <c r="G23" s="57">
        <v>5</v>
      </c>
      <c r="H23" s="57">
        <v>1</v>
      </c>
      <c r="I23" s="57">
        <v>0</v>
      </c>
      <c r="J23" s="57">
        <v>0</v>
      </c>
      <c r="K23" s="57">
        <v>0</v>
      </c>
      <c r="L23" s="57">
        <v>0</v>
      </c>
      <c r="M23" s="57">
        <v>0</v>
      </c>
      <c r="N23" s="57">
        <v>1</v>
      </c>
      <c r="O23" s="57"/>
      <c r="P23" s="57"/>
      <c r="Q23" s="57"/>
      <c r="R23" s="57"/>
      <c r="S23" s="57"/>
      <c r="T23" s="58">
        <f>IF(E23="","",SUM(E23:S23)+(COUNTIF(E23:S23,"5*")*5))</f>
        <v>7</v>
      </c>
      <c r="U23" s="59"/>
      <c r="V23" s="60">
        <f>SUM(T23:T25)+IF(ISNUMBER(U23),U23,0)+IF(ISNUMBER(U24),U24,0)+IF(ISNUMBER(U25),U25,0)</f>
        <v>15</v>
      </c>
      <c r="W23" s="61">
        <f>COUNTIF($E23:$S23,0)+COUNTIF($E24:$S24,0)+COUNTIF($E25:$S25,0)</f>
        <v>21</v>
      </c>
      <c r="X23" s="61">
        <f>COUNTIF($E23:$S23,1)+COUNTIF($E24:$S24,1)+COUNTIF($E25:$S25,1)</f>
        <v>7</v>
      </c>
      <c r="Y23" s="61">
        <f>COUNTIF($E23:$S23,2)+COUNTIF($E24:$S24,2)+COUNTIF($E25:$S25,2)</f>
        <v>0</v>
      </c>
      <c r="Z23" s="61">
        <f>COUNTIF($E23:$S23,3)+COUNTIF($E24:$S24,3)+COUNTIF($E25:$S25,3)</f>
        <v>1</v>
      </c>
      <c r="AA23" s="61">
        <f>COUNTIF($E23:$S23,5)+COUNTIF($E24:$S24,5)+COUNTIF($E25:$S25,5)</f>
        <v>1</v>
      </c>
      <c r="AB23" s="62">
        <f>COUNTIF($E23:$S23,"5*")+COUNTIF($E24:$S24,"5*")+COUNTIF($E25:$S25,"5*")</f>
        <v>0</v>
      </c>
      <c r="AC23" s="63">
        <f>COUNTIF($E23:$S23,20)+COUNTIF($E24:$S24,20)+COUNTIF($E25:$S25,20)</f>
        <v>0</v>
      </c>
    </row>
    <row r="24" spans="1:29" ht="16.5" thickBot="1">
      <c r="A24" s="64" t="s">
        <v>44</v>
      </c>
      <c r="B24" s="65" t="s">
        <v>35</v>
      </c>
      <c r="C24" s="65" t="s">
        <v>45</v>
      </c>
      <c r="D24" s="65"/>
      <c r="E24" s="66">
        <v>0</v>
      </c>
      <c r="F24" s="66">
        <v>0</v>
      </c>
      <c r="G24" s="66">
        <v>0</v>
      </c>
      <c r="H24" s="66">
        <v>3</v>
      </c>
      <c r="I24" s="66">
        <v>1</v>
      </c>
      <c r="J24" s="66">
        <v>1</v>
      </c>
      <c r="K24" s="66">
        <v>0</v>
      </c>
      <c r="L24" s="66">
        <v>0</v>
      </c>
      <c r="M24" s="66">
        <v>1</v>
      </c>
      <c r="N24" s="66">
        <v>0</v>
      </c>
      <c r="O24" s="66"/>
      <c r="P24" s="66"/>
      <c r="Q24" s="66"/>
      <c r="R24" s="66"/>
      <c r="S24" s="66"/>
      <c r="T24" s="67">
        <f>IF(E24="","",SUM(E24:S24)+(COUNTIF(E24:S24,"5*")*5))</f>
        <v>6</v>
      </c>
      <c r="U24" s="68"/>
      <c r="V24" s="69">
        <v>0.47361111111111104</v>
      </c>
      <c r="W24" s="70" t="s">
        <v>19</v>
      </c>
      <c r="X24" s="71"/>
      <c r="Y24" s="71"/>
      <c r="Z24" s="72"/>
      <c r="AA24" s="72"/>
      <c r="AB24" s="73"/>
      <c r="AC24" s="74" t="str">
        <f>TEXT( (V25-V24+0.00000000000001),"[hh].mm.ss")</f>
        <v>03.33.22</v>
      </c>
    </row>
    <row r="25" spans="1:29" ht="15.75" thickBot="1">
      <c r="A25" s="34" t="s">
        <v>20</v>
      </c>
      <c r="B25" s="35" t="s">
        <v>27</v>
      </c>
      <c r="C25" s="15"/>
      <c r="D25" s="16"/>
      <c r="E25" s="75">
        <v>0</v>
      </c>
      <c r="F25" s="75">
        <v>0</v>
      </c>
      <c r="G25" s="75">
        <v>1</v>
      </c>
      <c r="H25" s="75">
        <v>1</v>
      </c>
      <c r="I25" s="75">
        <v>0</v>
      </c>
      <c r="J25" s="75">
        <v>0</v>
      </c>
      <c r="K25" s="75">
        <v>0</v>
      </c>
      <c r="L25" s="75">
        <v>0</v>
      </c>
      <c r="M25" s="75">
        <v>0</v>
      </c>
      <c r="N25" s="75">
        <v>0</v>
      </c>
      <c r="O25" s="75"/>
      <c r="P25" s="75"/>
      <c r="Q25" s="75"/>
      <c r="R25" s="75"/>
      <c r="S25" s="75"/>
      <c r="T25" s="76">
        <f>IF(E25="","",SUM(E25:S25)+(COUNTIF(E25:S25,"5*")*5))</f>
        <v>2</v>
      </c>
      <c r="U25" s="77"/>
      <c r="V25" s="78">
        <v>0.62178240740740742</v>
      </c>
      <c r="W25" s="79" t="s">
        <v>22</v>
      </c>
      <c r="X25" s="80"/>
      <c r="Y25" s="80"/>
      <c r="Z25" s="81"/>
      <c r="AA25" s="82"/>
      <c r="AB25" s="83"/>
      <c r="AC25" s="84" t="str">
        <f>TEXT(IF($E23="","",(IF($E24="",T23/(15-(COUNTIF($E23:$S23,""))),(IF($E25="",(T23+T24)/(30-(COUNTIF($E23:$S23,"")+COUNTIF($E24:$S24,""))), (T23+T24+T25)/(45-(COUNTIF($E23:$S23,"")+COUNTIF($E24:$S24,"")+COUNTIF($E25:$S25,"")))))))),"0,00")</f>
        <v>0,50</v>
      </c>
    </row>
    <row r="26" spans="1:29" ht="15.75" thickBot="1">
      <c r="A26" s="54">
        <v>212</v>
      </c>
      <c r="B26" s="55" t="s">
        <v>46</v>
      </c>
      <c r="C26" s="56" t="s">
        <v>47</v>
      </c>
      <c r="D26" s="56"/>
      <c r="E26" s="57">
        <v>0</v>
      </c>
      <c r="F26" s="57">
        <v>0</v>
      </c>
      <c r="G26" s="57">
        <v>1</v>
      </c>
      <c r="H26" s="57">
        <v>0</v>
      </c>
      <c r="I26" s="57">
        <v>0</v>
      </c>
      <c r="J26" s="57">
        <v>0</v>
      </c>
      <c r="K26" s="57">
        <v>0</v>
      </c>
      <c r="L26" s="57">
        <v>0</v>
      </c>
      <c r="M26" s="57">
        <v>0</v>
      </c>
      <c r="N26" s="57">
        <v>1</v>
      </c>
      <c r="O26" s="57"/>
      <c r="P26" s="57"/>
      <c r="Q26" s="57"/>
      <c r="R26" s="57"/>
      <c r="S26" s="57"/>
      <c r="T26" s="58">
        <f>IF(E26="","",SUM(E26:S26)+(COUNTIF(E26:S26,"5*")*5))</f>
        <v>2</v>
      </c>
      <c r="U26" s="59"/>
      <c r="V26" s="60">
        <f>SUM(T26:T28)+IF(ISNUMBER(U26),U26,0)+IF(ISNUMBER(U27),U27,0)+IF(ISNUMBER(U28),U28,0)</f>
        <v>15</v>
      </c>
      <c r="W26" s="61">
        <f>COUNTIF($E26:$S26,0)+COUNTIF($E27:$S27,0)+COUNTIF($E28:$S28,0)</f>
        <v>20</v>
      </c>
      <c r="X26" s="61">
        <f>COUNTIF($E26:$S26,1)+COUNTIF($E27:$S27,1)+COUNTIF($E28:$S28,1)</f>
        <v>6</v>
      </c>
      <c r="Y26" s="61">
        <f>COUNTIF($E26:$S26,2)+COUNTIF($E27:$S27,2)+COUNTIF($E28:$S28,2)</f>
        <v>3</v>
      </c>
      <c r="Z26" s="61">
        <f>COUNTIF($E26:$S26,3)+COUNTIF($E27:$S27,3)+COUNTIF($E28:$S28,3)</f>
        <v>1</v>
      </c>
      <c r="AA26" s="61">
        <f>COUNTIF($E26:$S26,5)+COUNTIF($E27:$S27,5)+COUNTIF($E28:$S28,5)</f>
        <v>0</v>
      </c>
      <c r="AB26" s="62">
        <f>COUNTIF($E26:$S26,"5*")+COUNTIF($E27:$S27,"5*")+COUNTIF($E28:$S28,"5*")</f>
        <v>0</v>
      </c>
      <c r="AC26" s="63">
        <f>COUNTIF($E26:$S26,20)+COUNTIF($E27:$S27,20)+COUNTIF($E28:$S28,20)</f>
        <v>0</v>
      </c>
    </row>
    <row r="27" spans="1:29" ht="16.5" thickBot="1">
      <c r="A27" s="64" t="s">
        <v>48</v>
      </c>
      <c r="B27" s="65" t="s">
        <v>35</v>
      </c>
      <c r="C27" s="65" t="s">
        <v>49</v>
      </c>
      <c r="D27" s="65"/>
      <c r="E27" s="66">
        <v>0</v>
      </c>
      <c r="F27" s="66">
        <v>1</v>
      </c>
      <c r="G27" s="66">
        <v>0</v>
      </c>
      <c r="H27" s="66">
        <v>1</v>
      </c>
      <c r="I27" s="66">
        <v>2</v>
      </c>
      <c r="J27" s="66">
        <v>0</v>
      </c>
      <c r="K27" s="66">
        <v>0</v>
      </c>
      <c r="L27" s="66">
        <v>0</v>
      </c>
      <c r="M27" s="66">
        <v>1</v>
      </c>
      <c r="N27" s="66">
        <v>0</v>
      </c>
      <c r="O27" s="66"/>
      <c r="P27" s="66"/>
      <c r="Q27" s="66"/>
      <c r="R27" s="66"/>
      <c r="S27" s="66"/>
      <c r="T27" s="67">
        <f>IF(E27="","",SUM(E27:S27)+(COUNTIF(E27:S27,"5*")*5))</f>
        <v>5</v>
      </c>
      <c r="U27" s="68"/>
      <c r="V27" s="69">
        <v>0.47638888888888881</v>
      </c>
      <c r="W27" s="70" t="s">
        <v>19</v>
      </c>
      <c r="X27" s="71"/>
      <c r="Y27" s="71"/>
      <c r="Z27" s="72"/>
      <c r="AA27" s="72"/>
      <c r="AB27" s="73"/>
      <c r="AC27" s="74" t="str">
        <f>TEXT( (V28-V27+0.00000000000001),"[hh].mm.ss")</f>
        <v>03.12.56</v>
      </c>
    </row>
    <row r="28" spans="1:29" ht="15.75" thickBot="1">
      <c r="A28" s="34" t="s">
        <v>20</v>
      </c>
      <c r="B28" s="35" t="s">
        <v>50</v>
      </c>
      <c r="C28" s="15"/>
      <c r="D28" s="16"/>
      <c r="E28" s="75">
        <v>0</v>
      </c>
      <c r="F28" s="75">
        <v>0</v>
      </c>
      <c r="G28" s="75">
        <v>0</v>
      </c>
      <c r="H28" s="75">
        <v>3</v>
      </c>
      <c r="I28" s="75">
        <v>1</v>
      </c>
      <c r="J28" s="75">
        <v>0</v>
      </c>
      <c r="K28" s="75">
        <v>0</v>
      </c>
      <c r="L28" s="75">
        <v>0</v>
      </c>
      <c r="M28" s="75">
        <v>2</v>
      </c>
      <c r="N28" s="75">
        <v>2</v>
      </c>
      <c r="O28" s="75"/>
      <c r="P28" s="75"/>
      <c r="Q28" s="75"/>
      <c r="R28" s="75"/>
      <c r="S28" s="75"/>
      <c r="T28" s="76">
        <f>IF(E28="","",SUM(E28:S28)+(COUNTIF(E28:S28,"5*")*5))</f>
        <v>8</v>
      </c>
      <c r="U28" s="77"/>
      <c r="V28" s="78">
        <v>0.61037037037037034</v>
      </c>
      <c r="W28" s="79" t="s">
        <v>22</v>
      </c>
      <c r="X28" s="80"/>
      <c r="Y28" s="80"/>
      <c r="Z28" s="81"/>
      <c r="AA28" s="82"/>
      <c r="AB28" s="83"/>
      <c r="AC28" s="84" t="str">
        <f>TEXT(IF($E26="","",(IF($E27="",T26/(15-(COUNTIF($E26:$S26,""))),(IF($E28="",(T26+T27)/(30-(COUNTIF($E26:$S26,"")+COUNTIF($E27:$S27,""))), (T26+T27+T28)/(45-(COUNTIF($E26:$S26,"")+COUNTIF($E27:$S27,"")+COUNTIF($E28:$S28,"")))))))),"0,00")</f>
        <v>0,50</v>
      </c>
    </row>
    <row r="29" spans="1:29" ht="15.75" thickBot="1">
      <c r="A29" s="54">
        <v>211</v>
      </c>
      <c r="B29" s="55" t="s">
        <v>51</v>
      </c>
      <c r="C29" s="56" t="s">
        <v>52</v>
      </c>
      <c r="D29" s="56"/>
      <c r="E29" s="57">
        <v>0</v>
      </c>
      <c r="F29" s="57">
        <v>1</v>
      </c>
      <c r="G29" s="57">
        <v>1</v>
      </c>
      <c r="H29" s="57">
        <v>2</v>
      </c>
      <c r="I29" s="57">
        <v>0</v>
      </c>
      <c r="J29" s="57">
        <v>1</v>
      </c>
      <c r="K29" s="57">
        <v>0</v>
      </c>
      <c r="L29" s="57">
        <v>1</v>
      </c>
      <c r="M29" s="57">
        <v>0</v>
      </c>
      <c r="N29" s="57">
        <v>0</v>
      </c>
      <c r="O29" s="57"/>
      <c r="P29" s="57"/>
      <c r="Q29" s="57"/>
      <c r="R29" s="57"/>
      <c r="S29" s="57"/>
      <c r="T29" s="58">
        <f>IF(E29="","",SUM(E29:S29)+(COUNTIF(E29:S29,"5*")*5))</f>
        <v>6</v>
      </c>
      <c r="U29" s="59"/>
      <c r="V29" s="60">
        <f>SUM(T29:T31)+IF(ISNUMBER(U29),U29,0)+IF(ISNUMBER(U30),U30,0)+IF(ISNUMBER(U31),U31,0)</f>
        <v>16</v>
      </c>
      <c r="W29" s="61">
        <f>COUNTIF($E29:$S29,0)+COUNTIF($E30:$S30,0)+COUNTIF($E31:$S31,0)</f>
        <v>19</v>
      </c>
      <c r="X29" s="61">
        <f>COUNTIF($E29:$S29,1)+COUNTIF($E30:$S30,1)+COUNTIF($E31:$S31,1)</f>
        <v>8</v>
      </c>
      <c r="Y29" s="61">
        <f>COUNTIF($E29:$S29,2)+COUNTIF($E30:$S30,2)+COUNTIF($E31:$S31,2)</f>
        <v>1</v>
      </c>
      <c r="Z29" s="61">
        <f>COUNTIF($E29:$S29,3)+COUNTIF($E30:$S30,3)+COUNTIF($E31:$S31,3)</f>
        <v>2</v>
      </c>
      <c r="AA29" s="61">
        <f>COUNTIF($E29:$S29,5)+COUNTIF($E30:$S30,5)+COUNTIF($E31:$S31,5)</f>
        <v>0</v>
      </c>
      <c r="AB29" s="62">
        <f>COUNTIF($E29:$S29,"5*")+COUNTIF($E30:$S30,"5*")+COUNTIF($E31:$S31,"5*")</f>
        <v>0</v>
      </c>
      <c r="AC29" s="63">
        <f>COUNTIF($E29:$S29,20)+COUNTIF($E30:$S30,20)+COUNTIF($E31:$S31,20)</f>
        <v>0</v>
      </c>
    </row>
    <row r="30" spans="1:29" ht="16.5" thickBot="1">
      <c r="A30" s="64" t="s">
        <v>53</v>
      </c>
      <c r="B30" s="65" t="s">
        <v>35</v>
      </c>
      <c r="C30" s="65" t="s">
        <v>40</v>
      </c>
      <c r="D30" s="65"/>
      <c r="E30" s="66">
        <v>0</v>
      </c>
      <c r="F30" s="66">
        <v>0</v>
      </c>
      <c r="G30" s="66">
        <v>1</v>
      </c>
      <c r="H30" s="66">
        <v>3</v>
      </c>
      <c r="I30" s="66">
        <v>0</v>
      </c>
      <c r="J30" s="66">
        <v>0</v>
      </c>
      <c r="K30" s="66">
        <v>0</v>
      </c>
      <c r="L30" s="66">
        <v>1</v>
      </c>
      <c r="M30" s="66">
        <v>1</v>
      </c>
      <c r="N30" s="66">
        <v>0</v>
      </c>
      <c r="O30" s="66"/>
      <c r="P30" s="66"/>
      <c r="Q30" s="66"/>
      <c r="R30" s="66"/>
      <c r="S30" s="66"/>
      <c r="T30" s="67">
        <f>IF(E30="","",SUM(E30:S30)+(COUNTIF(E30:S30,"5*")*5))</f>
        <v>6</v>
      </c>
      <c r="U30" s="68"/>
      <c r="V30" s="69">
        <v>0.47499999999999992</v>
      </c>
      <c r="W30" s="70" t="s">
        <v>19</v>
      </c>
      <c r="X30" s="71"/>
      <c r="Y30" s="71"/>
      <c r="Z30" s="72"/>
      <c r="AA30" s="72"/>
      <c r="AB30" s="73"/>
      <c r="AC30" s="74" t="str">
        <f>TEXT( (V31-V30+0.00000000000001),"[hh].mm.ss")</f>
        <v>02.47.12</v>
      </c>
    </row>
    <row r="31" spans="1:29" ht="15.75" thickBot="1">
      <c r="A31" s="34" t="s">
        <v>20</v>
      </c>
      <c r="B31" s="35" t="s">
        <v>54</v>
      </c>
      <c r="C31" s="15"/>
      <c r="D31" s="16"/>
      <c r="E31" s="75">
        <v>0</v>
      </c>
      <c r="F31" s="75">
        <v>0</v>
      </c>
      <c r="G31" s="75">
        <v>0</v>
      </c>
      <c r="H31" s="75">
        <v>3</v>
      </c>
      <c r="I31" s="75">
        <v>1</v>
      </c>
      <c r="J31" s="75">
        <v>0</v>
      </c>
      <c r="K31" s="75">
        <v>0</v>
      </c>
      <c r="L31" s="75">
        <v>0</v>
      </c>
      <c r="M31" s="75">
        <v>0</v>
      </c>
      <c r="N31" s="75">
        <v>0</v>
      </c>
      <c r="O31" s="75"/>
      <c r="P31" s="75"/>
      <c r="Q31" s="75"/>
      <c r="R31" s="75"/>
      <c r="S31" s="75"/>
      <c r="T31" s="76">
        <f>IF(E31="","",SUM(E31:S31)+(COUNTIF(E31:S31,"5*")*5))</f>
        <v>4</v>
      </c>
      <c r="U31" s="77"/>
      <c r="V31" s="78">
        <v>0.59111111111111114</v>
      </c>
      <c r="W31" s="79" t="s">
        <v>22</v>
      </c>
      <c r="X31" s="80"/>
      <c r="Y31" s="80"/>
      <c r="Z31" s="81"/>
      <c r="AA31" s="82"/>
      <c r="AB31" s="83"/>
      <c r="AC31" s="84" t="str">
        <f>TEXT(IF($E29="","",(IF($E30="",T29/(15-(COUNTIF($E29:$S29,""))),(IF($E31="",(T29+T30)/(30-(COUNTIF($E29:$S29,"")+COUNTIF($E30:$S30,""))), (T29+T30+T31)/(45-(COUNTIF($E29:$S29,"")+COUNTIF($E30:$S30,"")+COUNTIF($E31:$S31,"")))))))),"0,00")</f>
        <v>0,53</v>
      </c>
    </row>
    <row r="32" spans="1:29" ht="15.75" thickBot="1">
      <c r="A32" s="54">
        <v>260</v>
      </c>
      <c r="B32" s="55" t="s">
        <v>55</v>
      </c>
      <c r="C32" s="56" t="s">
        <v>56</v>
      </c>
      <c r="D32" s="56"/>
      <c r="E32" s="57">
        <v>0</v>
      </c>
      <c r="F32" s="57">
        <v>0</v>
      </c>
      <c r="G32" s="57">
        <v>0</v>
      </c>
      <c r="H32" s="57">
        <v>1</v>
      </c>
      <c r="I32" s="57">
        <v>1</v>
      </c>
      <c r="J32" s="57">
        <v>5</v>
      </c>
      <c r="K32" s="57">
        <v>0</v>
      </c>
      <c r="L32" s="57">
        <v>0</v>
      </c>
      <c r="M32" s="57">
        <v>0</v>
      </c>
      <c r="N32" s="57">
        <v>1</v>
      </c>
      <c r="O32" s="57"/>
      <c r="P32" s="57"/>
      <c r="Q32" s="57"/>
      <c r="R32" s="57"/>
      <c r="S32" s="57"/>
      <c r="T32" s="58">
        <f>IF(E32="","",SUM(E32:S32)+(COUNTIF(E32:S32,"5*")*5))</f>
        <v>8</v>
      </c>
      <c r="U32" s="59"/>
      <c r="V32" s="60">
        <f>SUM(T32:T34)+IF(ISNUMBER(U32),U32,0)+IF(ISNUMBER(U33),U33,0)+IF(ISNUMBER(U34),U34,0)</f>
        <v>17</v>
      </c>
      <c r="W32" s="61">
        <f>COUNTIF($E32:$S32,0)+COUNTIF($E33:$S33,0)+COUNTIF($E34:$S34,0)</f>
        <v>19</v>
      </c>
      <c r="X32" s="61">
        <f>COUNTIF($E32:$S32,1)+COUNTIF($E33:$S33,1)+COUNTIF($E34:$S34,1)</f>
        <v>9</v>
      </c>
      <c r="Y32" s="61">
        <f>COUNTIF($E32:$S32,2)+COUNTIF($E33:$S33,2)+COUNTIF($E34:$S34,2)</f>
        <v>0</v>
      </c>
      <c r="Z32" s="61">
        <f>COUNTIF($E32:$S32,3)+COUNTIF($E33:$S33,3)+COUNTIF($E34:$S34,3)</f>
        <v>1</v>
      </c>
      <c r="AA32" s="61">
        <f>COUNTIF($E32:$S32,5)+COUNTIF($E33:$S33,5)+COUNTIF($E34:$S34,5)</f>
        <v>1</v>
      </c>
      <c r="AB32" s="62">
        <f>COUNTIF($E32:$S32,"5*")+COUNTIF($E33:$S33,"5*")+COUNTIF($E34:$S34,"5*")</f>
        <v>0</v>
      </c>
      <c r="AC32" s="63">
        <f>COUNTIF($E32:$S32,20)+COUNTIF($E33:$S33,20)+COUNTIF($E34:$S34,20)</f>
        <v>0</v>
      </c>
    </row>
    <row r="33" spans="1:29" ht="16.5" thickBot="1">
      <c r="A33" s="64" t="s">
        <v>57</v>
      </c>
      <c r="B33" s="65" t="s">
        <v>17</v>
      </c>
      <c r="C33" s="65" t="s">
        <v>49</v>
      </c>
      <c r="D33" s="65"/>
      <c r="E33" s="66">
        <v>0</v>
      </c>
      <c r="F33" s="66">
        <v>0</v>
      </c>
      <c r="G33" s="66">
        <v>0</v>
      </c>
      <c r="H33" s="66">
        <v>3</v>
      </c>
      <c r="I33" s="66">
        <v>1</v>
      </c>
      <c r="J33" s="66">
        <v>0</v>
      </c>
      <c r="K33" s="66">
        <v>0</v>
      </c>
      <c r="L33" s="66">
        <v>0</v>
      </c>
      <c r="M33" s="66">
        <v>1</v>
      </c>
      <c r="N33" s="66">
        <v>1</v>
      </c>
      <c r="O33" s="66"/>
      <c r="P33" s="66"/>
      <c r="Q33" s="66"/>
      <c r="R33" s="66"/>
      <c r="S33" s="66"/>
      <c r="T33" s="67">
        <f>IF(E33="","",SUM(E33:S33)+(COUNTIF(E33:S33,"5*")*5))</f>
        <v>6</v>
      </c>
      <c r="U33" s="68"/>
      <c r="V33" s="69">
        <v>0.47430555555555548</v>
      </c>
      <c r="W33" s="70" t="s">
        <v>19</v>
      </c>
      <c r="X33" s="71"/>
      <c r="Y33" s="71"/>
      <c r="Z33" s="72"/>
      <c r="AA33" s="72"/>
      <c r="AB33" s="73"/>
      <c r="AC33" s="74" t="str">
        <f>TEXT( (V34-V33+0.00000000000001),"[hh].mm.ss")</f>
        <v>03.56.14</v>
      </c>
    </row>
    <row r="34" spans="1:29" ht="15.75" thickBot="1">
      <c r="A34" s="34" t="s">
        <v>20</v>
      </c>
      <c r="B34" s="35" t="s">
        <v>27</v>
      </c>
      <c r="C34" s="15"/>
      <c r="D34" s="16"/>
      <c r="E34" s="75">
        <v>0</v>
      </c>
      <c r="F34" s="75">
        <v>0</v>
      </c>
      <c r="G34" s="75">
        <v>0</v>
      </c>
      <c r="H34" s="75">
        <v>1</v>
      </c>
      <c r="I34" s="75">
        <v>1</v>
      </c>
      <c r="J34" s="75">
        <v>1</v>
      </c>
      <c r="K34" s="75">
        <v>0</v>
      </c>
      <c r="L34" s="75">
        <v>0</v>
      </c>
      <c r="M34" s="75">
        <v>0</v>
      </c>
      <c r="N34" s="75">
        <v>0</v>
      </c>
      <c r="O34" s="75"/>
      <c r="P34" s="75"/>
      <c r="Q34" s="75"/>
      <c r="R34" s="75"/>
      <c r="S34" s="75"/>
      <c r="T34" s="76">
        <f>IF(E34="","",SUM(E34:S34)+(COUNTIF(E34:S34,"5*")*5))</f>
        <v>3</v>
      </c>
      <c r="U34" s="77"/>
      <c r="V34" s="78">
        <v>0.6383564814814815</v>
      </c>
      <c r="W34" s="79" t="s">
        <v>22</v>
      </c>
      <c r="X34" s="80"/>
      <c r="Y34" s="80"/>
      <c r="Z34" s="81"/>
      <c r="AA34" s="82"/>
      <c r="AB34" s="83"/>
      <c r="AC34" s="84" t="str">
        <f>TEXT(IF($E32="","",(IF($E33="",T32/(15-(COUNTIF($E32:$S32,""))),(IF($E34="",(T32+T33)/(30-(COUNTIF($E32:$S32,"")+COUNTIF($E33:$S33,""))), (T32+T33+T34)/(45-(COUNTIF($E32:$S32,"")+COUNTIF($E33:$S33,"")+COUNTIF($E34:$S34,"")))))))),"0,00")</f>
        <v>0,57</v>
      </c>
    </row>
    <row r="35" spans="1:29" ht="15.75" thickBot="1">
      <c r="A35" s="54">
        <v>261</v>
      </c>
      <c r="B35" s="55" t="s">
        <v>58</v>
      </c>
      <c r="C35" s="56" t="s">
        <v>59</v>
      </c>
      <c r="D35" s="56"/>
      <c r="E35" s="57">
        <v>0</v>
      </c>
      <c r="F35" s="57">
        <v>0</v>
      </c>
      <c r="G35" s="57">
        <v>0</v>
      </c>
      <c r="H35" s="57">
        <v>3</v>
      </c>
      <c r="I35" s="57">
        <v>0</v>
      </c>
      <c r="J35" s="57">
        <v>0</v>
      </c>
      <c r="K35" s="57">
        <v>0</v>
      </c>
      <c r="L35" s="57">
        <v>0</v>
      </c>
      <c r="M35" s="57">
        <v>2</v>
      </c>
      <c r="N35" s="57">
        <v>0</v>
      </c>
      <c r="O35" s="57"/>
      <c r="P35" s="57"/>
      <c r="Q35" s="57"/>
      <c r="R35" s="57"/>
      <c r="S35" s="57"/>
      <c r="T35" s="58">
        <f>IF(E35="","",SUM(E35:S35)+(COUNTIF(E35:S35,"5*")*5))</f>
        <v>5</v>
      </c>
      <c r="U35" s="59"/>
      <c r="V35" s="60">
        <f>SUM(T35:T37)+IF(ISNUMBER(U35),U35,0)+IF(ISNUMBER(U36),U36,0)+IF(ISNUMBER(U37),U37,0)</f>
        <v>18</v>
      </c>
      <c r="W35" s="61">
        <f>COUNTIF($E35:$S35,0)+COUNTIF($E36:$S36,0)+COUNTIF($E37:$S37,0)</f>
        <v>22</v>
      </c>
      <c r="X35" s="61">
        <f>COUNTIF($E35:$S35,1)+COUNTIF($E36:$S36,1)+COUNTIF($E37:$S37,1)</f>
        <v>2</v>
      </c>
      <c r="Y35" s="61">
        <f>COUNTIF($E35:$S35,2)+COUNTIF($E36:$S36,2)+COUNTIF($E37:$S37,2)</f>
        <v>2</v>
      </c>
      <c r="Z35" s="61">
        <f>COUNTIF($E35:$S35,3)+COUNTIF($E36:$S36,3)+COUNTIF($E37:$S37,3)</f>
        <v>4</v>
      </c>
      <c r="AA35" s="61">
        <f>COUNTIF($E35:$S35,5)+COUNTIF($E36:$S36,5)+COUNTIF($E37:$S37,5)</f>
        <v>0</v>
      </c>
      <c r="AB35" s="62">
        <f>COUNTIF($E35:$S35,"5*")+COUNTIF($E36:$S36,"5*")+COUNTIF($E37:$S37,"5*")</f>
        <v>0</v>
      </c>
      <c r="AC35" s="63">
        <f>COUNTIF($E35:$S35,20)+COUNTIF($E36:$S36,20)+COUNTIF($E37:$S37,20)</f>
        <v>0</v>
      </c>
    </row>
    <row r="36" spans="1:29" ht="16.5" thickBot="1">
      <c r="A36" s="64" t="s">
        <v>60</v>
      </c>
      <c r="B36" s="65" t="s">
        <v>17</v>
      </c>
      <c r="C36" s="65" t="s">
        <v>49</v>
      </c>
      <c r="D36" s="65"/>
      <c r="E36" s="66">
        <v>0</v>
      </c>
      <c r="F36" s="66">
        <v>0</v>
      </c>
      <c r="G36" s="66">
        <v>1</v>
      </c>
      <c r="H36" s="66">
        <v>3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/>
      <c r="P36" s="66"/>
      <c r="Q36" s="66"/>
      <c r="R36" s="66"/>
      <c r="S36" s="66"/>
      <c r="T36" s="67">
        <f>IF(E36="","",SUM(E36:S36)+(COUNTIF(E36:S36,"5*")*5))</f>
        <v>4</v>
      </c>
      <c r="U36" s="68"/>
      <c r="V36" s="69">
        <v>0.47916666666666657</v>
      </c>
      <c r="W36" s="70" t="s">
        <v>19</v>
      </c>
      <c r="X36" s="71"/>
      <c r="Y36" s="71"/>
      <c r="Z36" s="72"/>
      <c r="AA36" s="72"/>
      <c r="AB36" s="73"/>
      <c r="AC36" s="74" t="str">
        <f>TEXT( (V37-V36+0.00000000000001),"[hh].mm.ss")</f>
        <v>03.15.18</v>
      </c>
    </row>
    <row r="37" spans="1:29" ht="15.75" thickBot="1">
      <c r="A37" s="34" t="s">
        <v>20</v>
      </c>
      <c r="B37" s="35" t="s">
        <v>27</v>
      </c>
      <c r="C37" s="15"/>
      <c r="D37" s="16"/>
      <c r="E37" s="75">
        <v>0</v>
      </c>
      <c r="F37" s="75">
        <v>0</v>
      </c>
      <c r="G37" s="75">
        <v>0</v>
      </c>
      <c r="H37" s="75">
        <v>3</v>
      </c>
      <c r="I37" s="75">
        <v>3</v>
      </c>
      <c r="J37" s="75">
        <v>0</v>
      </c>
      <c r="K37" s="75">
        <v>0</v>
      </c>
      <c r="L37" s="75">
        <v>1</v>
      </c>
      <c r="M37" s="75">
        <v>2</v>
      </c>
      <c r="N37" s="75">
        <v>0</v>
      </c>
      <c r="O37" s="75"/>
      <c r="P37" s="75"/>
      <c r="Q37" s="75"/>
      <c r="R37" s="75"/>
      <c r="S37" s="75"/>
      <c r="T37" s="76">
        <f>IF(E37="","",SUM(E37:S37)+(COUNTIF(E37:S37,"5*")*5))</f>
        <v>9</v>
      </c>
      <c r="U37" s="77"/>
      <c r="V37" s="78">
        <v>0.61479166666666674</v>
      </c>
      <c r="W37" s="79" t="s">
        <v>22</v>
      </c>
      <c r="X37" s="80"/>
      <c r="Y37" s="80"/>
      <c r="Z37" s="81"/>
      <c r="AA37" s="82"/>
      <c r="AB37" s="83"/>
      <c r="AC37" s="84" t="str">
        <f>TEXT(IF($E35="","",(IF($E36="",T35/(15-(COUNTIF($E35:$S35,""))),(IF($E37="",(T35+T36)/(30-(COUNTIF($E35:$S35,"")+COUNTIF($E36:$S36,""))), (T35+T36+T37)/(45-(COUNTIF($E35:$S35,"")+COUNTIF($E36:$S36,"")+COUNTIF($E37:$S37,"")))))))),"0,00")</f>
        <v>0,60</v>
      </c>
    </row>
    <row r="38" spans="1:29" ht="15.75" thickBot="1">
      <c r="A38" s="54">
        <v>210</v>
      </c>
      <c r="B38" s="55" t="s">
        <v>61</v>
      </c>
      <c r="C38" s="56" t="s">
        <v>62</v>
      </c>
      <c r="D38" s="56"/>
      <c r="E38" s="57">
        <v>0</v>
      </c>
      <c r="F38" s="57">
        <v>1</v>
      </c>
      <c r="G38" s="57">
        <v>1</v>
      </c>
      <c r="H38" s="57">
        <v>3</v>
      </c>
      <c r="I38" s="57">
        <v>1</v>
      </c>
      <c r="J38" s="57">
        <v>1</v>
      </c>
      <c r="K38" s="57">
        <v>0</v>
      </c>
      <c r="L38" s="57">
        <v>0</v>
      </c>
      <c r="M38" s="57">
        <v>0</v>
      </c>
      <c r="N38" s="57">
        <v>0</v>
      </c>
      <c r="O38" s="57"/>
      <c r="P38" s="57"/>
      <c r="Q38" s="57"/>
      <c r="R38" s="57"/>
      <c r="S38" s="57"/>
      <c r="T38" s="58">
        <f>IF(E38="","",SUM(E38:S38)+(COUNTIF(E38:S38,"5*")*5))</f>
        <v>7</v>
      </c>
      <c r="U38" s="59"/>
      <c r="V38" s="60">
        <f>SUM(T38:T40)+IF(ISNUMBER(U38),U38,0)+IF(ISNUMBER(U39),U39,0)+IF(ISNUMBER(U40),U40,0)</f>
        <v>19</v>
      </c>
      <c r="W38" s="61">
        <f>COUNTIF($E38:$S38,0)+COUNTIF($E39:$S39,0)+COUNTIF($E40:$S40,0)</f>
        <v>18</v>
      </c>
      <c r="X38" s="61">
        <f>COUNTIF($E38:$S38,1)+COUNTIF($E39:$S39,1)+COUNTIF($E40:$S40,1)</f>
        <v>8</v>
      </c>
      <c r="Y38" s="61">
        <f>COUNTIF($E38:$S38,2)+COUNTIF($E39:$S39,2)+COUNTIF($E40:$S40,2)</f>
        <v>1</v>
      </c>
      <c r="Z38" s="61">
        <f>COUNTIF($E38:$S38,3)+COUNTIF($E39:$S39,3)+COUNTIF($E40:$S40,3)</f>
        <v>3</v>
      </c>
      <c r="AA38" s="61">
        <f>COUNTIF($E38:$S38,5)+COUNTIF($E39:$S39,5)+COUNTIF($E40:$S40,5)</f>
        <v>0</v>
      </c>
      <c r="AB38" s="62">
        <f>COUNTIF($E38:$S38,"5*")+COUNTIF($E39:$S39,"5*")+COUNTIF($E40:$S40,"5*")</f>
        <v>0</v>
      </c>
      <c r="AC38" s="63">
        <f>COUNTIF($E38:$S38,20)+COUNTIF($E39:$S39,20)+COUNTIF($E40:$S40,20)</f>
        <v>0</v>
      </c>
    </row>
    <row r="39" spans="1:29" ht="16.5" thickBot="1">
      <c r="A39" s="64" t="s">
        <v>63</v>
      </c>
      <c r="B39" s="65" t="s">
        <v>35</v>
      </c>
      <c r="C39" s="65" t="s">
        <v>36</v>
      </c>
      <c r="D39" s="65"/>
      <c r="E39" s="66">
        <v>2</v>
      </c>
      <c r="F39" s="66">
        <v>0</v>
      </c>
      <c r="G39" s="66">
        <v>0</v>
      </c>
      <c r="H39" s="66">
        <v>3</v>
      </c>
      <c r="I39" s="66">
        <v>0</v>
      </c>
      <c r="J39" s="66">
        <v>0</v>
      </c>
      <c r="K39" s="66">
        <v>0</v>
      </c>
      <c r="L39" s="66">
        <v>1</v>
      </c>
      <c r="M39" s="66">
        <v>0</v>
      </c>
      <c r="N39" s="66">
        <v>0</v>
      </c>
      <c r="O39" s="66"/>
      <c r="P39" s="66"/>
      <c r="Q39" s="66"/>
      <c r="R39" s="66"/>
      <c r="S39" s="66"/>
      <c r="T39" s="67">
        <f>IF(E39="","",SUM(E39:S39)+(COUNTIF(E39:S39,"5*")*5))</f>
        <v>6</v>
      </c>
      <c r="U39" s="68"/>
      <c r="V39" s="69">
        <v>0.46944444444444439</v>
      </c>
      <c r="W39" s="70" t="s">
        <v>19</v>
      </c>
      <c r="X39" s="71"/>
      <c r="Y39" s="71"/>
      <c r="Z39" s="72"/>
      <c r="AA39" s="72"/>
      <c r="AB39" s="73"/>
      <c r="AC39" s="74" t="str">
        <f>TEXT( (V40-V39+0.00000000000001),"[hh].mm.ss")</f>
        <v>03.59.00</v>
      </c>
    </row>
    <row r="40" spans="1:29" ht="15.75" thickBot="1">
      <c r="A40" s="34" t="s">
        <v>20</v>
      </c>
      <c r="B40" s="35" t="s">
        <v>50</v>
      </c>
      <c r="C40" s="15"/>
      <c r="D40" s="16"/>
      <c r="E40" s="75">
        <v>0</v>
      </c>
      <c r="F40" s="75">
        <v>0</v>
      </c>
      <c r="G40" s="75">
        <v>0</v>
      </c>
      <c r="H40" s="75">
        <v>3</v>
      </c>
      <c r="I40" s="75">
        <v>1</v>
      </c>
      <c r="J40" s="75">
        <v>0</v>
      </c>
      <c r="K40" s="75">
        <v>0</v>
      </c>
      <c r="L40" s="75">
        <v>1</v>
      </c>
      <c r="M40" s="75">
        <v>0</v>
      </c>
      <c r="N40" s="75">
        <v>1</v>
      </c>
      <c r="O40" s="75"/>
      <c r="P40" s="75"/>
      <c r="Q40" s="75"/>
      <c r="R40" s="75"/>
      <c r="S40" s="75"/>
      <c r="T40" s="76">
        <f>IF(E40="","",SUM(E40:S40)+(COUNTIF(E40:S40,"5*")*5))</f>
        <v>6</v>
      </c>
      <c r="U40" s="77"/>
      <c r="V40" s="78">
        <v>0.63541666666666663</v>
      </c>
      <c r="W40" s="79" t="s">
        <v>22</v>
      </c>
      <c r="X40" s="80"/>
      <c r="Y40" s="80"/>
      <c r="Z40" s="81"/>
      <c r="AA40" s="82"/>
      <c r="AB40" s="83"/>
      <c r="AC40" s="84" t="str">
        <f>TEXT(IF($E38="","",(IF($E39="",T38/(15-(COUNTIF($E38:$S38,""))),(IF($E40="",(T38+T39)/(30-(COUNTIF($E38:$S38,"")+COUNTIF($E39:$S39,""))), (T38+T39+T40)/(45-(COUNTIF($E38:$S38,"")+COUNTIF($E39:$S39,"")+COUNTIF($E40:$S40,"")))))))),"0,00")</f>
        <v>0,63</v>
      </c>
    </row>
    <row r="41" spans="1:29" ht="15.75" thickBot="1">
      <c r="A41" s="54">
        <v>204</v>
      </c>
      <c r="B41" s="55" t="s">
        <v>64</v>
      </c>
      <c r="C41" s="56" t="s">
        <v>65</v>
      </c>
      <c r="D41" s="56"/>
      <c r="E41" s="57">
        <v>0</v>
      </c>
      <c r="F41" s="57">
        <v>0</v>
      </c>
      <c r="G41" s="57">
        <v>0</v>
      </c>
      <c r="H41" s="57">
        <v>3</v>
      </c>
      <c r="I41" s="57">
        <v>1</v>
      </c>
      <c r="J41" s="57">
        <v>1</v>
      </c>
      <c r="K41" s="57">
        <v>0</v>
      </c>
      <c r="L41" s="57">
        <v>0</v>
      </c>
      <c r="M41" s="57">
        <v>3</v>
      </c>
      <c r="N41" s="57">
        <v>0</v>
      </c>
      <c r="O41" s="57"/>
      <c r="P41" s="57"/>
      <c r="Q41" s="57"/>
      <c r="R41" s="57"/>
      <c r="S41" s="57"/>
      <c r="T41" s="58">
        <f>IF(E41="","",SUM(E41:S41)+(COUNTIF(E41:S41,"5*")*5))</f>
        <v>8</v>
      </c>
      <c r="U41" s="59"/>
      <c r="V41" s="60">
        <f>SUM(T41:T43)+IF(ISNUMBER(U41),U41,0)+IF(ISNUMBER(U42),U42,0)+IF(ISNUMBER(U43),U43,0)</f>
        <v>24</v>
      </c>
      <c r="W41" s="61">
        <f>COUNTIF($E41:$S41,0)+COUNTIF($E42:$S42,0)+COUNTIF($E43:$S43,0)</f>
        <v>18</v>
      </c>
      <c r="X41" s="61">
        <f>COUNTIF($E41:$S41,1)+COUNTIF($E42:$S42,1)+COUNTIF($E43:$S43,1)</f>
        <v>4</v>
      </c>
      <c r="Y41" s="61">
        <f>COUNTIF($E41:$S41,2)+COUNTIF($E42:$S42,2)+COUNTIF($E43:$S43,2)</f>
        <v>4</v>
      </c>
      <c r="Z41" s="61">
        <f>COUNTIF($E41:$S41,3)+COUNTIF($E42:$S42,3)+COUNTIF($E43:$S43,3)</f>
        <v>4</v>
      </c>
      <c r="AA41" s="61">
        <f>COUNTIF($E41:$S41,5)+COUNTIF($E42:$S42,5)+COUNTIF($E43:$S43,5)</f>
        <v>0</v>
      </c>
      <c r="AB41" s="62">
        <f>COUNTIF($E41:$S41,"5*")+COUNTIF($E42:$S42,"5*")+COUNTIF($E43:$S43,"5*")</f>
        <v>0</v>
      </c>
      <c r="AC41" s="63">
        <f>COUNTIF($E41:$S41,20)+COUNTIF($E42:$S42,20)+COUNTIF($E43:$S43,20)</f>
        <v>0</v>
      </c>
    </row>
    <row r="42" spans="1:29" ht="16.5" thickBot="1">
      <c r="A42" s="64" t="s">
        <v>66</v>
      </c>
      <c r="B42" s="65" t="s">
        <v>17</v>
      </c>
      <c r="C42" s="65" t="s">
        <v>67</v>
      </c>
      <c r="D42" s="65"/>
      <c r="E42" s="66">
        <v>0</v>
      </c>
      <c r="F42" s="66">
        <v>0</v>
      </c>
      <c r="G42" s="66">
        <v>1</v>
      </c>
      <c r="H42" s="66">
        <v>3</v>
      </c>
      <c r="I42" s="66">
        <v>0</v>
      </c>
      <c r="J42" s="66">
        <v>2</v>
      </c>
      <c r="K42" s="66">
        <v>0</v>
      </c>
      <c r="L42" s="66">
        <v>0</v>
      </c>
      <c r="M42" s="66">
        <v>2</v>
      </c>
      <c r="N42" s="66">
        <v>1</v>
      </c>
      <c r="O42" s="66"/>
      <c r="P42" s="66"/>
      <c r="Q42" s="66"/>
      <c r="R42" s="66"/>
      <c r="S42" s="66"/>
      <c r="T42" s="67">
        <f>IF(E42="","",SUM(E42:S42)+(COUNTIF(E42:S42,"5*")*5))</f>
        <v>9</v>
      </c>
      <c r="U42" s="68"/>
      <c r="V42" s="69">
        <v>0.48055555555555546</v>
      </c>
      <c r="W42" s="70" t="s">
        <v>19</v>
      </c>
      <c r="X42" s="71"/>
      <c r="Y42" s="71"/>
      <c r="Z42" s="72"/>
      <c r="AA42" s="72"/>
      <c r="AB42" s="73"/>
      <c r="AC42" s="74" t="str">
        <f>TEXT( (V43-V42+0.00000000000001),"[hh].mm.ss")</f>
        <v>04.48.45</v>
      </c>
    </row>
    <row r="43" spans="1:29" ht="15.75" thickBot="1">
      <c r="A43" s="34" t="s">
        <v>20</v>
      </c>
      <c r="B43" s="35" t="s">
        <v>21</v>
      </c>
      <c r="C43" s="15"/>
      <c r="D43" s="16"/>
      <c r="E43" s="75">
        <v>0</v>
      </c>
      <c r="F43" s="75">
        <v>0</v>
      </c>
      <c r="G43" s="75">
        <v>0</v>
      </c>
      <c r="H43" s="75">
        <v>3</v>
      </c>
      <c r="I43" s="75">
        <v>2</v>
      </c>
      <c r="J43" s="75">
        <v>2</v>
      </c>
      <c r="K43" s="75">
        <v>0</v>
      </c>
      <c r="L43" s="75">
        <v>0</v>
      </c>
      <c r="M43" s="75">
        <v>0</v>
      </c>
      <c r="N43" s="75">
        <v>0</v>
      </c>
      <c r="O43" s="75"/>
      <c r="P43" s="75"/>
      <c r="Q43" s="75"/>
      <c r="R43" s="75"/>
      <c r="S43" s="75"/>
      <c r="T43" s="76">
        <f>IF(E43="","",SUM(E43:S43)+(COUNTIF(E43:S43,"5*")*5))</f>
        <v>7</v>
      </c>
      <c r="U43" s="77"/>
      <c r="V43" s="78">
        <v>0.68107638888888899</v>
      </c>
      <c r="W43" s="79" t="s">
        <v>22</v>
      </c>
      <c r="X43" s="80"/>
      <c r="Y43" s="80"/>
      <c r="Z43" s="81"/>
      <c r="AA43" s="82"/>
      <c r="AB43" s="83"/>
      <c r="AC43" s="84" t="str">
        <f>TEXT(IF($E41="","",(IF($E42="",T41/(15-(COUNTIF($E41:$S41,""))),(IF($E43="",(T41+T42)/(30-(COUNTIF($E41:$S41,"")+COUNTIF($E42:$S42,""))), (T41+T42+T43)/(45-(COUNTIF($E41:$S41,"")+COUNTIF($E42:$S42,"")+COUNTIF($E43:$S43,"")))))))),"0,00")</f>
        <v>0,80</v>
      </c>
    </row>
    <row r="44" spans="1:29" ht="15.75" thickBot="1">
      <c r="A44" s="54">
        <v>248</v>
      </c>
      <c r="B44" s="55" t="s">
        <v>68</v>
      </c>
      <c r="C44" s="56" t="s">
        <v>38</v>
      </c>
      <c r="D44" s="56"/>
      <c r="E44" s="57">
        <v>0</v>
      </c>
      <c r="F44" s="57">
        <v>0</v>
      </c>
      <c r="G44" s="57">
        <v>0</v>
      </c>
      <c r="H44" s="57">
        <v>2</v>
      </c>
      <c r="I44" s="57">
        <v>0</v>
      </c>
      <c r="J44" s="57">
        <v>0</v>
      </c>
      <c r="K44" s="57">
        <v>0</v>
      </c>
      <c r="L44" s="57">
        <v>1</v>
      </c>
      <c r="M44" s="57">
        <v>1</v>
      </c>
      <c r="N44" s="57">
        <v>2</v>
      </c>
      <c r="O44" s="57"/>
      <c r="P44" s="57"/>
      <c r="Q44" s="57"/>
      <c r="R44" s="57"/>
      <c r="S44" s="57"/>
      <c r="T44" s="58">
        <f>IF(E44="","",SUM(E44:S44)+(COUNTIF(E44:S44,"5*")*5))</f>
        <v>6</v>
      </c>
      <c r="U44" s="59"/>
      <c r="V44" s="60">
        <f>SUM(T44:T46)+IF(ISNUMBER(U44),U44,0)+IF(ISNUMBER(U45),U45,0)+IF(ISNUMBER(U46),U46,0)</f>
        <v>28</v>
      </c>
      <c r="W44" s="61">
        <f>COUNTIF($E44:$S44,0)+COUNTIF($E45:$S45,0)+COUNTIF($E46:$S46,0)</f>
        <v>16</v>
      </c>
      <c r="X44" s="61">
        <f>COUNTIF($E44:$S44,1)+COUNTIF($E45:$S45,1)+COUNTIF($E46:$S46,1)</f>
        <v>6</v>
      </c>
      <c r="Y44" s="61">
        <f>COUNTIF($E44:$S44,2)+COUNTIF($E45:$S45,2)+COUNTIF($E46:$S46,2)</f>
        <v>4</v>
      </c>
      <c r="Z44" s="61">
        <f>COUNTIF($E44:$S44,3)+COUNTIF($E45:$S45,3)+COUNTIF($E46:$S46,3)</f>
        <v>3</v>
      </c>
      <c r="AA44" s="61">
        <f>COUNTIF($E44:$S44,5)+COUNTIF($E45:$S45,5)+COUNTIF($E46:$S46,5)</f>
        <v>1</v>
      </c>
      <c r="AB44" s="62">
        <f>COUNTIF($E44:$S44,"5*")+COUNTIF($E45:$S45,"5*")+COUNTIF($E46:$S46,"5*")</f>
        <v>0</v>
      </c>
      <c r="AC44" s="63">
        <f>COUNTIF($E44:$S44,20)+COUNTIF($E45:$S45,20)+COUNTIF($E46:$S46,20)</f>
        <v>0</v>
      </c>
    </row>
    <row r="45" spans="1:29" ht="16.5" thickBot="1">
      <c r="A45" s="64" t="s">
        <v>69</v>
      </c>
      <c r="B45" s="65" t="s">
        <v>17</v>
      </c>
      <c r="C45" s="65" t="s">
        <v>40</v>
      </c>
      <c r="D45" s="65"/>
      <c r="E45" s="66">
        <v>0</v>
      </c>
      <c r="F45" s="66">
        <v>0</v>
      </c>
      <c r="G45" s="66">
        <v>1</v>
      </c>
      <c r="H45" s="66">
        <v>3</v>
      </c>
      <c r="I45" s="66">
        <v>2</v>
      </c>
      <c r="J45" s="66">
        <v>0</v>
      </c>
      <c r="K45" s="66">
        <v>0</v>
      </c>
      <c r="L45" s="66">
        <v>0</v>
      </c>
      <c r="M45" s="66">
        <v>0</v>
      </c>
      <c r="N45" s="66">
        <v>1</v>
      </c>
      <c r="O45" s="66"/>
      <c r="P45" s="66"/>
      <c r="Q45" s="66"/>
      <c r="R45" s="66"/>
      <c r="S45" s="66"/>
      <c r="T45" s="67">
        <f>IF(E45="","",SUM(E45:S45)+(COUNTIF(E45:S45,"5*")*5))</f>
        <v>7</v>
      </c>
      <c r="U45" s="68"/>
      <c r="V45" s="69">
        <v>0.4812499999999999</v>
      </c>
      <c r="W45" s="70" t="s">
        <v>19</v>
      </c>
      <c r="X45" s="71"/>
      <c r="Y45" s="71"/>
      <c r="Z45" s="72"/>
      <c r="AA45" s="72"/>
      <c r="AB45" s="73"/>
      <c r="AC45" s="74" t="str">
        <f>TEXT( (V46-V45+0.00000000000001),"[hh].mm.ss")</f>
        <v>04.06.03</v>
      </c>
    </row>
    <row r="46" spans="1:29" ht="15.75" thickBot="1">
      <c r="A46" s="34" t="s">
        <v>20</v>
      </c>
      <c r="B46" s="35" t="s">
        <v>27</v>
      </c>
      <c r="C46" s="15"/>
      <c r="D46" s="16"/>
      <c r="E46" s="75">
        <v>0</v>
      </c>
      <c r="F46" s="75">
        <v>3</v>
      </c>
      <c r="G46" s="75">
        <v>0</v>
      </c>
      <c r="H46" s="75">
        <v>2</v>
      </c>
      <c r="I46" s="75">
        <v>1</v>
      </c>
      <c r="J46" s="75">
        <v>3</v>
      </c>
      <c r="K46" s="75">
        <v>0</v>
      </c>
      <c r="L46" s="75">
        <v>0</v>
      </c>
      <c r="M46" s="75">
        <v>5</v>
      </c>
      <c r="N46" s="75">
        <v>1</v>
      </c>
      <c r="O46" s="75"/>
      <c r="P46" s="75"/>
      <c r="Q46" s="75"/>
      <c r="R46" s="75"/>
      <c r="S46" s="75"/>
      <c r="T46" s="76">
        <f>IF(E46="","",SUM(E46:S46)+(COUNTIF(E46:S46,"5*")*5))</f>
        <v>15</v>
      </c>
      <c r="U46" s="77"/>
      <c r="V46" s="78">
        <v>0.65211805555555558</v>
      </c>
      <c r="W46" s="79" t="s">
        <v>22</v>
      </c>
      <c r="X46" s="80"/>
      <c r="Y46" s="80"/>
      <c r="Z46" s="81"/>
      <c r="AA46" s="82"/>
      <c r="AB46" s="83"/>
      <c r="AC46" s="84" t="str">
        <f>TEXT(IF($E44="","",(IF($E45="",T44/(15-(COUNTIF($E44:$S44,""))),(IF($E46="",(T44+T45)/(30-(COUNTIF($E44:$S44,"")+COUNTIF($E45:$S45,""))), (T44+T45+T46)/(45-(COUNTIF($E44:$S44,"")+COUNTIF($E45:$S45,"")+COUNTIF($E46:$S46,"")))))))),"0,00")</f>
        <v>0,93</v>
      </c>
    </row>
    <row r="47" spans="1:29" ht="15.75" thickBot="1">
      <c r="A47" s="54">
        <v>253</v>
      </c>
      <c r="B47" s="55" t="s">
        <v>37</v>
      </c>
      <c r="C47" s="56" t="s">
        <v>70</v>
      </c>
      <c r="D47" s="56"/>
      <c r="E47" s="57">
        <v>0</v>
      </c>
      <c r="F47" s="57">
        <v>0</v>
      </c>
      <c r="G47" s="57">
        <v>0</v>
      </c>
      <c r="H47" s="57">
        <v>3</v>
      </c>
      <c r="I47" s="57">
        <v>2</v>
      </c>
      <c r="J47" s="57">
        <v>5</v>
      </c>
      <c r="K47" s="57">
        <v>0</v>
      </c>
      <c r="L47" s="57">
        <v>1</v>
      </c>
      <c r="M47" s="57">
        <v>0</v>
      </c>
      <c r="N47" s="57">
        <v>0</v>
      </c>
      <c r="O47" s="57"/>
      <c r="P47" s="57"/>
      <c r="Q47" s="57"/>
      <c r="R47" s="57"/>
      <c r="S47" s="57"/>
      <c r="T47" s="58">
        <f>IF(E47="","",SUM(E47:S47)+(COUNTIF(E47:S47,"5*")*5))</f>
        <v>11</v>
      </c>
      <c r="U47" s="59"/>
      <c r="V47" s="60">
        <f>SUM(T47:T49)+IF(ISNUMBER(U47),U47,0)+IF(ISNUMBER(U48),U48,0)+IF(ISNUMBER(U49),U49,0)</f>
        <v>29</v>
      </c>
      <c r="W47" s="61">
        <f>COUNTIF($E47:$S47,0)+COUNTIF($E48:$S48,0)+COUNTIF($E49:$S49,0)</f>
        <v>17</v>
      </c>
      <c r="X47" s="61">
        <f>COUNTIF($E47:$S47,1)+COUNTIF($E48:$S48,1)+COUNTIF($E49:$S49,1)</f>
        <v>4</v>
      </c>
      <c r="Y47" s="61">
        <f>COUNTIF($E47:$S47,2)+COUNTIF($E48:$S48,2)+COUNTIF($E49:$S49,2)</f>
        <v>4</v>
      </c>
      <c r="Z47" s="61">
        <f>COUNTIF($E47:$S47,3)+COUNTIF($E48:$S48,3)+COUNTIF($E49:$S49,3)</f>
        <v>4</v>
      </c>
      <c r="AA47" s="61">
        <f>COUNTIF($E47:$S47,5)+COUNTIF($E48:$S48,5)+COUNTIF($E49:$S49,5)</f>
        <v>1</v>
      </c>
      <c r="AB47" s="62">
        <f>COUNTIF($E47:$S47,"5*")+COUNTIF($E48:$S48,"5*")+COUNTIF($E49:$S49,"5*")</f>
        <v>0</v>
      </c>
      <c r="AC47" s="63">
        <f>COUNTIF($E47:$S47,20)+COUNTIF($E48:$S48,20)+COUNTIF($E49:$S49,20)</f>
        <v>0</v>
      </c>
    </row>
    <row r="48" spans="1:29" ht="16.5" thickBot="1">
      <c r="A48" s="64" t="s">
        <v>71</v>
      </c>
      <c r="B48" s="65" t="s">
        <v>17</v>
      </c>
      <c r="C48" s="65" t="s">
        <v>49</v>
      </c>
      <c r="D48" s="65"/>
      <c r="E48" s="66">
        <v>0</v>
      </c>
      <c r="F48" s="66">
        <v>0</v>
      </c>
      <c r="G48" s="66">
        <v>0</v>
      </c>
      <c r="H48" s="66">
        <v>3</v>
      </c>
      <c r="I48" s="66">
        <v>0</v>
      </c>
      <c r="J48" s="66">
        <v>2</v>
      </c>
      <c r="K48" s="66">
        <v>0</v>
      </c>
      <c r="L48" s="66">
        <v>0</v>
      </c>
      <c r="M48" s="66">
        <v>1</v>
      </c>
      <c r="N48" s="66">
        <v>2</v>
      </c>
      <c r="O48" s="66"/>
      <c r="P48" s="66"/>
      <c r="Q48" s="66"/>
      <c r="R48" s="66"/>
      <c r="S48" s="66"/>
      <c r="T48" s="67">
        <f>IF(E48="","",SUM(E48:S48)+(COUNTIF(E48:S48,"5*")*5))</f>
        <v>8</v>
      </c>
      <c r="U48" s="68"/>
      <c r="V48" s="69">
        <v>0.47847222222222213</v>
      </c>
      <c r="W48" s="70" t="s">
        <v>19</v>
      </c>
      <c r="X48" s="71"/>
      <c r="Y48" s="71"/>
      <c r="Z48" s="72"/>
      <c r="AA48" s="72"/>
      <c r="AB48" s="73"/>
      <c r="AC48" s="74" t="str">
        <f>TEXT( (V49-V48+0.00000000000001),"[hh].mm.ss")</f>
        <v>03.10.18</v>
      </c>
    </row>
    <row r="49" spans="1:29" ht="15.75" thickBot="1">
      <c r="A49" s="34" t="s">
        <v>20</v>
      </c>
      <c r="B49" s="35" t="s">
        <v>41</v>
      </c>
      <c r="C49" s="15"/>
      <c r="D49" s="16"/>
      <c r="E49" s="75">
        <v>0</v>
      </c>
      <c r="F49" s="75">
        <v>0</v>
      </c>
      <c r="G49" s="75">
        <v>0</v>
      </c>
      <c r="H49" s="75">
        <v>3</v>
      </c>
      <c r="I49" s="75">
        <v>2</v>
      </c>
      <c r="J49" s="75">
        <v>1</v>
      </c>
      <c r="K49" s="75">
        <v>0</v>
      </c>
      <c r="L49" s="75">
        <v>1</v>
      </c>
      <c r="M49" s="75">
        <v>3</v>
      </c>
      <c r="N49" s="75">
        <v>0</v>
      </c>
      <c r="O49" s="75"/>
      <c r="P49" s="75"/>
      <c r="Q49" s="75"/>
      <c r="R49" s="75"/>
      <c r="S49" s="75"/>
      <c r="T49" s="76">
        <f>IF(E49="","",SUM(E49:S49)+(COUNTIF(E49:S49,"5*")*5))</f>
        <v>10</v>
      </c>
      <c r="U49" s="77"/>
      <c r="V49" s="78">
        <v>0.61062499999999997</v>
      </c>
      <c r="W49" s="79" t="s">
        <v>22</v>
      </c>
      <c r="X49" s="80"/>
      <c r="Y49" s="80"/>
      <c r="Z49" s="81"/>
      <c r="AA49" s="82"/>
      <c r="AB49" s="83"/>
      <c r="AC49" s="84" t="str">
        <f>TEXT(IF($E47="","",(IF($E48="",T47/(15-(COUNTIF($E47:$S47,""))),(IF($E49="",(T47+T48)/(30-(COUNTIF($E47:$S47,"")+COUNTIF($E48:$S48,""))), (T47+T48+T49)/(45-(COUNTIF($E47:$S47,"")+COUNTIF($E48:$S48,"")+COUNTIF($E49:$S49,"")))))))),"0,00")</f>
        <v>0,97</v>
      </c>
    </row>
    <row r="50" spans="1:29" ht="15.75" thickBot="1">
      <c r="A50" s="54">
        <v>237</v>
      </c>
      <c r="B50" s="55" t="s">
        <v>72</v>
      </c>
      <c r="C50" s="56" t="s">
        <v>59</v>
      </c>
      <c r="D50" s="56"/>
      <c r="E50" s="57">
        <v>0</v>
      </c>
      <c r="F50" s="57">
        <v>0</v>
      </c>
      <c r="G50" s="57">
        <v>1</v>
      </c>
      <c r="H50" s="57">
        <v>3</v>
      </c>
      <c r="I50" s="57">
        <v>1</v>
      </c>
      <c r="J50" s="57">
        <v>1</v>
      </c>
      <c r="K50" s="57">
        <v>0</v>
      </c>
      <c r="L50" s="57">
        <v>0</v>
      </c>
      <c r="M50" s="57">
        <v>1</v>
      </c>
      <c r="N50" s="57">
        <v>0</v>
      </c>
      <c r="O50" s="57"/>
      <c r="P50" s="57"/>
      <c r="Q50" s="57"/>
      <c r="R50" s="57"/>
      <c r="S50" s="57"/>
      <c r="T50" s="58">
        <f>IF(E50="","",SUM(E50:S50)+(COUNTIF(E50:S50,"5*")*5))</f>
        <v>7</v>
      </c>
      <c r="U50" s="59"/>
      <c r="V50" s="60">
        <f>SUM(T50:T52)+IF(ISNUMBER(U50),U50,0)+IF(ISNUMBER(U51),U51,0)+IF(ISNUMBER(U52),U52,0)</f>
        <v>29</v>
      </c>
      <c r="W50" s="61">
        <f>COUNTIF($E50:$S50,0)+COUNTIF($E51:$S51,0)+COUNTIF($E52:$S52,0)</f>
        <v>14</v>
      </c>
      <c r="X50" s="61">
        <f>COUNTIF($E50:$S50,1)+COUNTIF($E51:$S51,1)+COUNTIF($E52:$S52,1)</f>
        <v>9</v>
      </c>
      <c r="Y50" s="61">
        <f>COUNTIF($E50:$S50,2)+COUNTIF($E51:$S51,2)+COUNTIF($E52:$S52,2)</f>
        <v>1</v>
      </c>
      <c r="Z50" s="61">
        <f>COUNTIF($E50:$S50,3)+COUNTIF($E51:$S51,3)+COUNTIF($E52:$S52,3)</f>
        <v>6</v>
      </c>
      <c r="AA50" s="61">
        <f>COUNTIF($E50:$S50,5)+COUNTIF($E51:$S51,5)+COUNTIF($E52:$S52,5)</f>
        <v>0</v>
      </c>
      <c r="AB50" s="62">
        <f>COUNTIF($E50:$S50,"5*")+COUNTIF($E51:$S51,"5*")+COUNTIF($E52:$S52,"5*")</f>
        <v>0</v>
      </c>
      <c r="AC50" s="63">
        <f>COUNTIF($E50:$S50,20)+COUNTIF($E51:$S51,20)+COUNTIF($E52:$S52,20)</f>
        <v>0</v>
      </c>
    </row>
    <row r="51" spans="1:29" ht="16.5" thickBot="1">
      <c r="A51" s="64" t="s">
        <v>73</v>
      </c>
      <c r="B51" s="65" t="s">
        <v>17</v>
      </c>
      <c r="C51" s="65" t="s">
        <v>40</v>
      </c>
      <c r="D51" s="65"/>
      <c r="E51" s="66">
        <v>0</v>
      </c>
      <c r="F51" s="66">
        <v>0</v>
      </c>
      <c r="G51" s="66">
        <v>0</v>
      </c>
      <c r="H51" s="66">
        <v>3</v>
      </c>
      <c r="I51" s="66">
        <v>0</v>
      </c>
      <c r="J51" s="66">
        <v>3</v>
      </c>
      <c r="K51" s="66">
        <v>0</v>
      </c>
      <c r="L51" s="66">
        <v>1</v>
      </c>
      <c r="M51" s="66">
        <v>1</v>
      </c>
      <c r="N51" s="66">
        <v>1</v>
      </c>
      <c r="O51" s="66"/>
      <c r="P51" s="66"/>
      <c r="Q51" s="66"/>
      <c r="R51" s="66"/>
      <c r="S51" s="66"/>
      <c r="T51" s="67">
        <f>IF(E51="","",SUM(E51:S51)+(COUNTIF(E51:S51,"5*")*5))</f>
        <v>9</v>
      </c>
      <c r="U51" s="68"/>
      <c r="V51" s="69">
        <v>0.47013888888888883</v>
      </c>
      <c r="W51" s="70" t="s">
        <v>19</v>
      </c>
      <c r="X51" s="71"/>
      <c r="Y51" s="71"/>
      <c r="Z51" s="72"/>
      <c r="AA51" s="72"/>
      <c r="AB51" s="73"/>
      <c r="AC51" s="74" t="str">
        <f>TEXT( (V52-V51+0.00000000000001),"[hh].mm.ss")</f>
        <v>04.34.43</v>
      </c>
    </row>
    <row r="52" spans="1:29" ht="15.75" thickBot="1">
      <c r="A52" s="34" t="s">
        <v>20</v>
      </c>
      <c r="B52" s="35" t="s">
        <v>27</v>
      </c>
      <c r="C52" s="15"/>
      <c r="D52" s="16"/>
      <c r="E52" s="75">
        <v>0</v>
      </c>
      <c r="F52" s="75">
        <v>0</v>
      </c>
      <c r="G52" s="75">
        <v>1</v>
      </c>
      <c r="H52" s="75">
        <v>3</v>
      </c>
      <c r="I52" s="75">
        <v>2</v>
      </c>
      <c r="J52" s="75">
        <v>3</v>
      </c>
      <c r="K52" s="75">
        <v>0</v>
      </c>
      <c r="L52" s="75">
        <v>0</v>
      </c>
      <c r="M52" s="75">
        <v>3</v>
      </c>
      <c r="N52" s="75">
        <v>1</v>
      </c>
      <c r="O52" s="75"/>
      <c r="P52" s="75"/>
      <c r="Q52" s="75"/>
      <c r="R52" s="75"/>
      <c r="S52" s="75"/>
      <c r="T52" s="76">
        <f>IF(E52="","",SUM(E52:S52)+(COUNTIF(E52:S52,"5*")*5))</f>
        <v>13</v>
      </c>
      <c r="U52" s="77"/>
      <c r="V52" s="78">
        <v>0.66091435185185188</v>
      </c>
      <c r="W52" s="79" t="s">
        <v>22</v>
      </c>
      <c r="X52" s="80"/>
      <c r="Y52" s="80"/>
      <c r="Z52" s="81"/>
      <c r="AA52" s="82"/>
      <c r="AB52" s="83"/>
      <c r="AC52" s="84" t="str">
        <f>TEXT(IF($E50="","",(IF($E51="",T50/(15-(COUNTIF($E50:$S50,""))),(IF($E52="",(T50+T51)/(30-(COUNTIF($E50:$S50,"")+COUNTIF($E51:$S51,""))), (T50+T51+T52)/(45-(COUNTIF($E50:$S50,"")+COUNTIF($E51:$S51,"")+COUNTIF($E52:$S52,"")))))))),"0,00")</f>
        <v>0,97</v>
      </c>
    </row>
    <row r="53" spans="1:29" ht="15.75" thickBot="1">
      <c r="A53" s="54">
        <v>246</v>
      </c>
      <c r="B53" s="55" t="s">
        <v>74</v>
      </c>
      <c r="C53" s="56" t="s">
        <v>75</v>
      </c>
      <c r="D53" s="56"/>
      <c r="E53" s="57">
        <v>0</v>
      </c>
      <c r="F53" s="57">
        <v>0</v>
      </c>
      <c r="G53" s="57">
        <v>1</v>
      </c>
      <c r="H53" s="57">
        <v>2</v>
      </c>
      <c r="I53" s="57">
        <v>0</v>
      </c>
      <c r="J53" s="57">
        <v>3</v>
      </c>
      <c r="K53" s="57">
        <v>0</v>
      </c>
      <c r="L53" s="57">
        <v>0</v>
      </c>
      <c r="M53" s="57">
        <v>3</v>
      </c>
      <c r="N53" s="57">
        <v>5</v>
      </c>
      <c r="O53" s="57"/>
      <c r="P53" s="57"/>
      <c r="Q53" s="57"/>
      <c r="R53" s="57"/>
      <c r="S53" s="57"/>
      <c r="T53" s="58">
        <f>IF(E53="","",SUM(E53:S53)+(COUNTIF(E53:S53,"5*")*5))</f>
        <v>14</v>
      </c>
      <c r="U53" s="59"/>
      <c r="V53" s="60">
        <f>SUM(T53:T55)+IF(ISNUMBER(U53),U53,0)+IF(ISNUMBER(U54),U54,0)+IF(ISNUMBER(U55),U55,0)</f>
        <v>30</v>
      </c>
      <c r="W53" s="61">
        <f>COUNTIF($E53:$S53,0)+COUNTIF($E54:$S54,0)+COUNTIF($E55:$S55,0)</f>
        <v>18</v>
      </c>
      <c r="X53" s="61">
        <f>COUNTIF($E53:$S53,1)+COUNTIF($E54:$S54,1)+COUNTIF($E55:$S55,1)</f>
        <v>4</v>
      </c>
      <c r="Y53" s="61">
        <f>COUNTIF($E53:$S53,2)+COUNTIF($E54:$S54,2)+COUNTIF($E55:$S55,2)</f>
        <v>2</v>
      </c>
      <c r="Z53" s="61">
        <f>COUNTIF($E53:$S53,3)+COUNTIF($E54:$S54,3)+COUNTIF($E55:$S55,3)</f>
        <v>4</v>
      </c>
      <c r="AA53" s="61">
        <f>COUNTIF($E53:$S53,5)+COUNTIF($E54:$S54,5)+COUNTIF($E55:$S55,5)</f>
        <v>2</v>
      </c>
      <c r="AB53" s="62">
        <f>COUNTIF($E53:$S53,"5*")+COUNTIF($E54:$S54,"5*")+COUNTIF($E55:$S55,"5*")</f>
        <v>0</v>
      </c>
      <c r="AC53" s="63">
        <f>COUNTIF($E53:$S53,20)+COUNTIF($E54:$S54,20)+COUNTIF($E55:$S55,20)</f>
        <v>0</v>
      </c>
    </row>
    <row r="54" spans="1:29" ht="16.5" thickBot="1">
      <c r="A54" s="64" t="s">
        <v>76</v>
      </c>
      <c r="B54" s="65" t="s">
        <v>35</v>
      </c>
      <c r="C54" s="65" t="s">
        <v>36</v>
      </c>
      <c r="D54" s="65"/>
      <c r="E54" s="66">
        <v>0</v>
      </c>
      <c r="F54" s="66">
        <v>0</v>
      </c>
      <c r="G54" s="66">
        <v>0</v>
      </c>
      <c r="H54" s="66">
        <v>5</v>
      </c>
      <c r="I54" s="66">
        <v>1</v>
      </c>
      <c r="J54" s="66">
        <v>0</v>
      </c>
      <c r="K54" s="66">
        <v>0</v>
      </c>
      <c r="L54" s="66">
        <v>0</v>
      </c>
      <c r="M54" s="66">
        <v>1</v>
      </c>
      <c r="N54" s="66">
        <v>1</v>
      </c>
      <c r="O54" s="66"/>
      <c r="P54" s="66"/>
      <c r="Q54" s="66"/>
      <c r="R54" s="66"/>
      <c r="S54" s="66"/>
      <c r="T54" s="67">
        <f>IF(E54="","",SUM(E54:S54)+(COUNTIF(E54:S54,"5*")*5))</f>
        <v>8</v>
      </c>
      <c r="U54" s="68"/>
      <c r="V54" s="69">
        <v>0.47222222222222215</v>
      </c>
      <c r="W54" s="70" t="s">
        <v>19</v>
      </c>
      <c r="X54" s="71"/>
      <c r="Y54" s="71"/>
      <c r="Z54" s="72"/>
      <c r="AA54" s="72"/>
      <c r="AB54" s="73"/>
      <c r="AC54" s="74" t="str">
        <f>TEXT( (V55-V54+0.00000000000001),"[hh].mm.ss")</f>
        <v>04.09.13</v>
      </c>
    </row>
    <row r="55" spans="1:29" ht="15.75" thickBot="1">
      <c r="A55" s="34" t="s">
        <v>20</v>
      </c>
      <c r="B55" s="35" t="s">
        <v>50</v>
      </c>
      <c r="C55" s="15"/>
      <c r="D55" s="16"/>
      <c r="E55" s="75">
        <v>0</v>
      </c>
      <c r="F55" s="75">
        <v>0</v>
      </c>
      <c r="G55" s="75">
        <v>0</v>
      </c>
      <c r="H55" s="75">
        <v>3</v>
      </c>
      <c r="I55" s="75">
        <v>0</v>
      </c>
      <c r="J55" s="75">
        <v>2</v>
      </c>
      <c r="K55" s="75">
        <v>0</v>
      </c>
      <c r="L55" s="75">
        <v>0</v>
      </c>
      <c r="M55" s="75">
        <v>0</v>
      </c>
      <c r="N55" s="75">
        <v>3</v>
      </c>
      <c r="O55" s="75"/>
      <c r="P55" s="75"/>
      <c r="Q55" s="75"/>
      <c r="R55" s="75"/>
      <c r="S55" s="75"/>
      <c r="T55" s="76">
        <f>IF(E55="","",SUM(E55:S55)+(COUNTIF(E55:S55,"5*")*5))</f>
        <v>8</v>
      </c>
      <c r="U55" s="77"/>
      <c r="V55" s="78">
        <v>0.64528935185185188</v>
      </c>
      <c r="W55" s="79" t="s">
        <v>22</v>
      </c>
      <c r="X55" s="80"/>
      <c r="Y55" s="80"/>
      <c r="Z55" s="81"/>
      <c r="AA55" s="82"/>
      <c r="AB55" s="83"/>
      <c r="AC55" s="84" t="str">
        <f>TEXT(IF($E53="","",(IF($E54="",T53/(15-(COUNTIF($E53:$S53,""))),(IF($E55="",(T53+T54)/(30-(COUNTIF($E53:$S53,"")+COUNTIF($E54:$S54,""))), (T53+T54+T55)/(45-(COUNTIF($E53:$S53,"")+COUNTIF($E54:$S54,"")+COUNTIF($E55:$S55,"")))))))),"0,00")</f>
        <v>1,00</v>
      </c>
    </row>
    <row r="56" spans="1:29" ht="15.75" thickBot="1">
      <c r="A56" s="54">
        <v>216</v>
      </c>
      <c r="B56" s="55" t="s">
        <v>77</v>
      </c>
      <c r="C56" s="56" t="s">
        <v>15</v>
      </c>
      <c r="D56" s="56"/>
      <c r="E56" s="57">
        <v>0</v>
      </c>
      <c r="F56" s="57">
        <v>0</v>
      </c>
      <c r="G56" s="57">
        <v>0</v>
      </c>
      <c r="H56" s="57">
        <v>3</v>
      </c>
      <c r="I56" s="57">
        <v>3</v>
      </c>
      <c r="J56" s="57">
        <v>5</v>
      </c>
      <c r="K56" s="57">
        <v>0</v>
      </c>
      <c r="L56" s="57">
        <v>1</v>
      </c>
      <c r="M56" s="57">
        <v>3</v>
      </c>
      <c r="N56" s="57">
        <v>0</v>
      </c>
      <c r="O56" s="57"/>
      <c r="P56" s="57"/>
      <c r="Q56" s="57"/>
      <c r="R56" s="57"/>
      <c r="S56" s="57"/>
      <c r="T56" s="58">
        <f>IF(E56="","",SUM(E56:S56)+(COUNTIF(E56:S56,"5*")*5))</f>
        <v>15</v>
      </c>
      <c r="U56" s="59"/>
      <c r="V56" s="60">
        <f>SUM(T56:T58)+IF(ISNUMBER(U56),U56,0)+IF(ISNUMBER(U57),U57,0)+IF(ISNUMBER(U58),U58,0)</f>
        <v>31</v>
      </c>
      <c r="W56" s="61">
        <f>COUNTIF($E56:$S56,0)+COUNTIF($E57:$S57,0)+COUNTIF($E58:$S58,0)</f>
        <v>17</v>
      </c>
      <c r="X56" s="61">
        <f>COUNTIF($E56:$S56,1)+COUNTIF($E57:$S57,1)+COUNTIF($E58:$S58,1)</f>
        <v>4</v>
      </c>
      <c r="Y56" s="61">
        <f>COUNTIF($E56:$S56,2)+COUNTIF($E57:$S57,2)+COUNTIF($E58:$S58,2)</f>
        <v>2</v>
      </c>
      <c r="Z56" s="61">
        <f>COUNTIF($E56:$S56,3)+COUNTIF($E57:$S57,3)+COUNTIF($E58:$S58,3)</f>
        <v>6</v>
      </c>
      <c r="AA56" s="61">
        <f>COUNTIF($E56:$S56,5)+COUNTIF($E57:$S57,5)+COUNTIF($E58:$S58,5)</f>
        <v>1</v>
      </c>
      <c r="AB56" s="62">
        <f>COUNTIF($E56:$S56,"5*")+COUNTIF($E57:$S57,"5*")+COUNTIF($E58:$S58,"5*")</f>
        <v>0</v>
      </c>
      <c r="AC56" s="63">
        <f>COUNTIF($E56:$S56,20)+COUNTIF($E57:$S57,20)+COUNTIF($E58:$S58,20)</f>
        <v>0</v>
      </c>
    </row>
    <row r="57" spans="1:29" ht="16.5" thickBot="1">
      <c r="A57" s="64" t="s">
        <v>78</v>
      </c>
      <c r="B57" s="65" t="s">
        <v>17</v>
      </c>
      <c r="C57" s="65" t="s">
        <v>49</v>
      </c>
      <c r="D57" s="65"/>
      <c r="E57" s="66">
        <v>0</v>
      </c>
      <c r="F57" s="66">
        <v>0</v>
      </c>
      <c r="G57" s="66">
        <v>0</v>
      </c>
      <c r="H57" s="66">
        <v>0</v>
      </c>
      <c r="I57" s="66">
        <v>0</v>
      </c>
      <c r="J57" s="66">
        <v>0</v>
      </c>
      <c r="K57" s="66">
        <v>0</v>
      </c>
      <c r="L57" s="66">
        <v>1</v>
      </c>
      <c r="M57" s="66">
        <v>3</v>
      </c>
      <c r="N57" s="66">
        <v>0</v>
      </c>
      <c r="O57" s="66"/>
      <c r="P57" s="66"/>
      <c r="Q57" s="66"/>
      <c r="R57" s="66"/>
      <c r="S57" s="66"/>
      <c r="T57" s="67">
        <f>IF(E57="","",SUM(E57:S57)+(COUNTIF(E57:S57,"5*")*5))</f>
        <v>4</v>
      </c>
      <c r="U57" s="68"/>
      <c r="V57" s="69">
        <v>0.46874999999999994</v>
      </c>
      <c r="W57" s="70" t="s">
        <v>19</v>
      </c>
      <c r="X57" s="71"/>
      <c r="Y57" s="71"/>
      <c r="Z57" s="72"/>
      <c r="AA57" s="72"/>
      <c r="AB57" s="73"/>
      <c r="AC57" s="74" t="str">
        <f>TEXT( (V58-V57+0.00000000000001),"[hh].mm.ss")</f>
        <v>04.25.37</v>
      </c>
    </row>
    <row r="58" spans="1:29" ht="15.75" thickBot="1">
      <c r="A58" s="34" t="s">
        <v>20</v>
      </c>
      <c r="B58" s="35" t="s">
        <v>27</v>
      </c>
      <c r="C58" s="15"/>
      <c r="D58" s="16"/>
      <c r="E58" s="75">
        <v>0</v>
      </c>
      <c r="F58" s="75">
        <v>1</v>
      </c>
      <c r="G58" s="75">
        <v>0</v>
      </c>
      <c r="H58" s="75">
        <v>3</v>
      </c>
      <c r="I58" s="75">
        <v>2</v>
      </c>
      <c r="J58" s="75">
        <v>2</v>
      </c>
      <c r="K58" s="75">
        <v>0</v>
      </c>
      <c r="L58" s="75">
        <v>1</v>
      </c>
      <c r="M58" s="75">
        <v>3</v>
      </c>
      <c r="N58" s="75">
        <v>0</v>
      </c>
      <c r="O58" s="75"/>
      <c r="P58" s="75"/>
      <c r="Q58" s="75"/>
      <c r="R58" s="75"/>
      <c r="S58" s="75"/>
      <c r="T58" s="76">
        <f>IF(E58="","",SUM(E58:S58)+(COUNTIF(E58:S58,"5*")*5))</f>
        <v>12</v>
      </c>
      <c r="U58" s="77"/>
      <c r="V58" s="78">
        <v>0.65320601851851856</v>
      </c>
      <c r="W58" s="79" t="s">
        <v>22</v>
      </c>
      <c r="X58" s="80"/>
      <c r="Y58" s="80"/>
      <c r="Z58" s="81"/>
      <c r="AA58" s="82"/>
      <c r="AB58" s="83"/>
      <c r="AC58" s="84" t="str">
        <f>TEXT(IF($E56="","",(IF($E57="",T56/(15-(COUNTIF($E56:$S56,""))),(IF($E58="",(T56+T57)/(30-(COUNTIF($E56:$S56,"")+COUNTIF($E57:$S57,""))), (T56+T57+T58)/(45-(COUNTIF($E56:$S56,"")+COUNTIF($E57:$S57,"")+COUNTIF($E58:$S58,"")))))))),"0,00")</f>
        <v>1,03</v>
      </c>
    </row>
    <row r="59" spans="1:29" ht="15.75" thickBot="1">
      <c r="A59" s="54">
        <v>207</v>
      </c>
      <c r="B59" s="55" t="s">
        <v>79</v>
      </c>
      <c r="C59" s="56" t="s">
        <v>80</v>
      </c>
      <c r="D59" s="56"/>
      <c r="E59" s="57">
        <v>0</v>
      </c>
      <c r="F59" s="57">
        <v>0</v>
      </c>
      <c r="G59" s="57">
        <v>0</v>
      </c>
      <c r="H59" s="57">
        <v>2</v>
      </c>
      <c r="I59" s="57">
        <v>0</v>
      </c>
      <c r="J59" s="57">
        <v>5</v>
      </c>
      <c r="K59" s="57">
        <v>0</v>
      </c>
      <c r="L59" s="57">
        <v>1</v>
      </c>
      <c r="M59" s="57">
        <v>1</v>
      </c>
      <c r="N59" s="57">
        <v>1</v>
      </c>
      <c r="O59" s="57"/>
      <c r="P59" s="57"/>
      <c r="Q59" s="57"/>
      <c r="R59" s="57"/>
      <c r="S59" s="57"/>
      <c r="T59" s="58">
        <f>IF(E59="","",SUM(E59:S59)+(COUNTIF(E59:S59,"5*")*5))</f>
        <v>10</v>
      </c>
      <c r="U59" s="59"/>
      <c r="V59" s="60">
        <f>SUM(T59:T61)+IF(ISNUMBER(U59),U59,0)+IF(ISNUMBER(U60),U60,0)+IF(ISNUMBER(U61),U61,0)</f>
        <v>31</v>
      </c>
      <c r="W59" s="61">
        <f>COUNTIF($E59:$S59,0)+COUNTIF($E60:$S60,0)+COUNTIF($E61:$S61,0)</f>
        <v>15</v>
      </c>
      <c r="X59" s="61">
        <f>COUNTIF($E59:$S59,1)+COUNTIF($E60:$S60,1)+COUNTIF($E61:$S61,1)</f>
        <v>8</v>
      </c>
      <c r="Y59" s="61">
        <f>COUNTIF($E59:$S59,2)+COUNTIF($E60:$S60,2)+COUNTIF($E61:$S61,2)</f>
        <v>2</v>
      </c>
      <c r="Z59" s="61">
        <f>COUNTIF($E59:$S59,3)+COUNTIF($E60:$S60,3)+COUNTIF($E61:$S61,3)</f>
        <v>3</v>
      </c>
      <c r="AA59" s="61">
        <f>COUNTIF($E59:$S59,5)+COUNTIF($E60:$S60,5)+COUNTIF($E61:$S61,5)</f>
        <v>2</v>
      </c>
      <c r="AB59" s="62">
        <f>COUNTIF($E59:$S59,"5*")+COUNTIF($E60:$S60,"5*")+COUNTIF($E61:$S61,"5*")</f>
        <v>0</v>
      </c>
      <c r="AC59" s="63">
        <f>COUNTIF($E59:$S59,20)+COUNTIF($E60:$S60,20)+COUNTIF($E61:$S61,20)</f>
        <v>0</v>
      </c>
    </row>
    <row r="60" spans="1:29" ht="16.5" thickBot="1">
      <c r="A60" s="64" t="s">
        <v>81</v>
      </c>
      <c r="B60" s="65" t="s">
        <v>82</v>
      </c>
      <c r="C60" s="65" t="s">
        <v>40</v>
      </c>
      <c r="D60" s="65"/>
      <c r="E60" s="66">
        <v>5</v>
      </c>
      <c r="F60" s="66">
        <v>0</v>
      </c>
      <c r="G60" s="66">
        <v>0</v>
      </c>
      <c r="H60" s="66">
        <v>3</v>
      </c>
      <c r="I60" s="66">
        <v>1</v>
      </c>
      <c r="J60" s="66">
        <v>2</v>
      </c>
      <c r="K60" s="66">
        <v>0</v>
      </c>
      <c r="L60" s="66">
        <v>0</v>
      </c>
      <c r="M60" s="66">
        <v>1</v>
      </c>
      <c r="N60" s="66">
        <v>1</v>
      </c>
      <c r="O60" s="66"/>
      <c r="P60" s="66"/>
      <c r="Q60" s="66"/>
      <c r="R60" s="66"/>
      <c r="S60" s="66"/>
      <c r="T60" s="67">
        <f>IF(E60="","",SUM(E60:S60)+(COUNTIF(E60:S60,"5*")*5))</f>
        <v>13</v>
      </c>
      <c r="U60" s="68"/>
      <c r="V60" s="69">
        <v>0.47986111111111102</v>
      </c>
      <c r="W60" s="70" t="s">
        <v>19</v>
      </c>
      <c r="X60" s="71"/>
      <c r="Y60" s="71"/>
      <c r="Z60" s="72"/>
      <c r="AA60" s="72"/>
      <c r="AB60" s="73"/>
      <c r="AC60" s="74" t="str">
        <f>TEXT( (V61-V60+0.00000000000001),"[hh].mm.ss")</f>
        <v>03.44.00</v>
      </c>
    </row>
    <row r="61" spans="1:29" ht="15.75" thickBot="1">
      <c r="A61" s="34" t="s">
        <v>20</v>
      </c>
      <c r="B61" s="35" t="s">
        <v>83</v>
      </c>
      <c r="C61" s="15"/>
      <c r="D61" s="16"/>
      <c r="E61" s="75">
        <v>0</v>
      </c>
      <c r="F61" s="75">
        <v>1</v>
      </c>
      <c r="G61" s="75">
        <v>0</v>
      </c>
      <c r="H61" s="75">
        <v>3</v>
      </c>
      <c r="I61" s="75">
        <v>0</v>
      </c>
      <c r="J61" s="75">
        <v>3</v>
      </c>
      <c r="K61" s="75">
        <v>0</v>
      </c>
      <c r="L61" s="75">
        <v>0</v>
      </c>
      <c r="M61" s="75">
        <v>1</v>
      </c>
      <c r="N61" s="75">
        <v>0</v>
      </c>
      <c r="O61" s="75"/>
      <c r="P61" s="75"/>
      <c r="Q61" s="75"/>
      <c r="R61" s="75"/>
      <c r="S61" s="75"/>
      <c r="T61" s="76">
        <f>IF(E61="","",SUM(E61:S61)+(COUNTIF(E61:S61,"5*")*5))</f>
        <v>8</v>
      </c>
      <c r="U61" s="77"/>
      <c r="V61" s="78">
        <v>0.63541666666666663</v>
      </c>
      <c r="W61" s="79" t="s">
        <v>22</v>
      </c>
      <c r="X61" s="80"/>
      <c r="Y61" s="80"/>
      <c r="Z61" s="81"/>
      <c r="AA61" s="82"/>
      <c r="AB61" s="83"/>
      <c r="AC61" s="84" t="str">
        <f>TEXT(IF($E59="","",(IF($E60="",T59/(15-(COUNTIF($E59:$S59,""))),(IF($E61="",(T59+T60)/(30-(COUNTIF($E59:$S59,"")+COUNTIF($E60:$S60,""))), (T59+T60+T61)/(45-(COUNTIF($E59:$S59,"")+COUNTIF($E60:$S60,"")+COUNTIF($E61:$S61,"")))))))),"0,00")</f>
        <v>1,03</v>
      </c>
    </row>
    <row r="62" spans="1:29" ht="15.75" thickBot="1">
      <c r="A62" s="54">
        <v>236</v>
      </c>
      <c r="B62" s="55" t="s">
        <v>74</v>
      </c>
      <c r="C62" s="56" t="s">
        <v>84</v>
      </c>
      <c r="D62" s="56"/>
      <c r="E62" s="57">
        <v>0</v>
      </c>
      <c r="F62" s="57">
        <v>0</v>
      </c>
      <c r="G62" s="57">
        <v>0</v>
      </c>
      <c r="H62" s="57">
        <v>2</v>
      </c>
      <c r="I62" s="57">
        <v>0</v>
      </c>
      <c r="J62" s="57">
        <v>3</v>
      </c>
      <c r="K62" s="57">
        <v>2</v>
      </c>
      <c r="L62" s="57">
        <v>1</v>
      </c>
      <c r="M62" s="57">
        <v>0</v>
      </c>
      <c r="N62" s="57">
        <v>0</v>
      </c>
      <c r="O62" s="57"/>
      <c r="P62" s="57"/>
      <c r="Q62" s="57"/>
      <c r="R62" s="57"/>
      <c r="S62" s="57"/>
      <c r="T62" s="58">
        <f>IF(E62="","",SUM(E62:S62)+(COUNTIF(E62:S62,"5*")*5))</f>
        <v>8</v>
      </c>
      <c r="U62" s="59"/>
      <c r="V62" s="60">
        <f>SUM(T62:T64)+IF(ISNUMBER(U62),U62,0)+IF(ISNUMBER(U63),U63,0)+IF(ISNUMBER(U64),U64,0)</f>
        <v>34</v>
      </c>
      <c r="W62" s="61">
        <f>COUNTIF($E62:$S62,0)+COUNTIF($E63:$S63,0)+COUNTIF($E64:$S64,0)</f>
        <v>15</v>
      </c>
      <c r="X62" s="61">
        <f>COUNTIF($E62:$S62,1)+COUNTIF($E63:$S63,1)+COUNTIF($E64:$S64,1)</f>
        <v>6</v>
      </c>
      <c r="Y62" s="61">
        <f>COUNTIF($E62:$S62,2)+COUNTIF($E63:$S63,2)+COUNTIF($E64:$S64,2)</f>
        <v>3</v>
      </c>
      <c r="Z62" s="61">
        <f>COUNTIF($E62:$S62,3)+COUNTIF($E63:$S63,3)+COUNTIF($E64:$S64,3)</f>
        <v>4</v>
      </c>
      <c r="AA62" s="61">
        <f>COUNTIF($E62:$S62,5)+COUNTIF($E63:$S63,5)+COUNTIF($E64:$S64,5)</f>
        <v>2</v>
      </c>
      <c r="AB62" s="62">
        <f>COUNTIF($E62:$S62,"5*")+COUNTIF($E63:$S63,"5*")+COUNTIF($E64:$S64,"5*")</f>
        <v>0</v>
      </c>
      <c r="AC62" s="63">
        <f>COUNTIF($E62:$S62,20)+COUNTIF($E63:$S63,20)+COUNTIF($E64:$S64,20)</f>
        <v>0</v>
      </c>
    </row>
    <row r="63" spans="1:29" ht="16.5" thickBot="1">
      <c r="A63" s="64" t="s">
        <v>85</v>
      </c>
      <c r="B63" s="65" t="s">
        <v>35</v>
      </c>
      <c r="C63" s="65" t="s">
        <v>49</v>
      </c>
      <c r="D63" s="65"/>
      <c r="E63" s="66">
        <v>0</v>
      </c>
      <c r="F63" s="66">
        <v>0</v>
      </c>
      <c r="G63" s="66">
        <v>0</v>
      </c>
      <c r="H63" s="66">
        <v>5</v>
      </c>
      <c r="I63" s="66">
        <v>1</v>
      </c>
      <c r="J63" s="66">
        <v>1</v>
      </c>
      <c r="K63" s="66">
        <v>0</v>
      </c>
      <c r="L63" s="66">
        <v>1</v>
      </c>
      <c r="M63" s="66">
        <v>2</v>
      </c>
      <c r="N63" s="66">
        <v>1</v>
      </c>
      <c r="O63" s="66"/>
      <c r="P63" s="66"/>
      <c r="Q63" s="66"/>
      <c r="R63" s="66"/>
      <c r="S63" s="66"/>
      <c r="T63" s="67">
        <f>IF(E63="","",SUM(E63:S63)+(COUNTIF(E63:S63,"5*")*5))</f>
        <v>11</v>
      </c>
      <c r="U63" s="68"/>
      <c r="V63" s="69">
        <v>0.4729166666666666</v>
      </c>
      <c r="W63" s="70" t="s">
        <v>19</v>
      </c>
      <c r="X63" s="71"/>
      <c r="Y63" s="71"/>
      <c r="Z63" s="72"/>
      <c r="AA63" s="72"/>
      <c r="AB63" s="73"/>
      <c r="AC63" s="74" t="str">
        <f>TEXT( (V64-V63+0.00000000000001),"[hh].mm.ss")</f>
        <v>03.51.01</v>
      </c>
    </row>
    <row r="64" spans="1:29" ht="15.75" thickBot="1">
      <c r="A64" s="34" t="s">
        <v>20</v>
      </c>
      <c r="B64" s="35" t="s">
        <v>27</v>
      </c>
      <c r="C64" s="15"/>
      <c r="D64" s="16"/>
      <c r="E64" s="75">
        <v>0</v>
      </c>
      <c r="F64" s="75">
        <v>3</v>
      </c>
      <c r="G64" s="75">
        <v>0</v>
      </c>
      <c r="H64" s="75">
        <v>5</v>
      </c>
      <c r="I64" s="75">
        <v>0</v>
      </c>
      <c r="J64" s="75">
        <v>3</v>
      </c>
      <c r="K64" s="75">
        <v>0</v>
      </c>
      <c r="L64" s="75">
        <v>0</v>
      </c>
      <c r="M64" s="75">
        <v>3</v>
      </c>
      <c r="N64" s="75">
        <v>1</v>
      </c>
      <c r="O64" s="75"/>
      <c r="P64" s="75"/>
      <c r="Q64" s="75"/>
      <c r="R64" s="75"/>
      <c r="S64" s="75"/>
      <c r="T64" s="76">
        <f>IF(E64="","",SUM(E64:S64)+(COUNTIF(E64:S64,"5*")*5))</f>
        <v>15</v>
      </c>
      <c r="U64" s="77"/>
      <c r="V64" s="78">
        <v>0.63334490740740745</v>
      </c>
      <c r="W64" s="79" t="s">
        <v>22</v>
      </c>
      <c r="X64" s="80"/>
      <c r="Y64" s="80"/>
      <c r="Z64" s="81"/>
      <c r="AA64" s="82"/>
      <c r="AB64" s="83"/>
      <c r="AC64" s="84" t="str">
        <f>TEXT(IF($E62="","",(IF($E63="",T62/(15-(COUNTIF($E62:$S62,""))),(IF($E64="",(T62+T63)/(30-(COUNTIF($E62:$S62,"")+COUNTIF($E63:$S63,""))), (T62+T63+T64)/(45-(COUNTIF($E62:$S62,"")+COUNTIF($E63:$S63,"")+COUNTIF($E64:$S64,"")))))))),"0,00")</f>
        <v>1,13</v>
      </c>
    </row>
    <row r="65" spans="1:29" ht="15.75" thickBot="1">
      <c r="A65" s="54">
        <v>232</v>
      </c>
      <c r="B65" s="55" t="s">
        <v>86</v>
      </c>
      <c r="C65" s="56" t="s">
        <v>87</v>
      </c>
      <c r="D65" s="56"/>
      <c r="E65" s="57">
        <v>1</v>
      </c>
      <c r="F65" s="57">
        <v>0</v>
      </c>
      <c r="G65" s="57">
        <v>2</v>
      </c>
      <c r="H65" s="57">
        <v>3</v>
      </c>
      <c r="I65" s="57">
        <v>1</v>
      </c>
      <c r="J65" s="57">
        <v>1</v>
      </c>
      <c r="K65" s="57">
        <v>0</v>
      </c>
      <c r="L65" s="57">
        <v>0</v>
      </c>
      <c r="M65" s="57">
        <v>1</v>
      </c>
      <c r="N65" s="57">
        <v>1</v>
      </c>
      <c r="O65" s="57"/>
      <c r="P65" s="57"/>
      <c r="Q65" s="57"/>
      <c r="R65" s="57"/>
      <c r="S65" s="57"/>
      <c r="T65" s="58">
        <f>IF(E65="","",SUM(E65:S65)+(COUNTIF(E65:S65,"5*")*5))</f>
        <v>10</v>
      </c>
      <c r="U65" s="59"/>
      <c r="V65" s="60">
        <f>SUM(T65:T67)+IF(ISNUMBER(U65),U65,0)+IF(ISNUMBER(U66),U66,0)+IF(ISNUMBER(U67),U67,0)</f>
        <v>36</v>
      </c>
      <c r="W65" s="61">
        <f>COUNTIF($E65:$S65,0)+COUNTIF($E66:$S66,0)+COUNTIF($E67:$S67,0)</f>
        <v>11</v>
      </c>
      <c r="X65" s="61">
        <f>COUNTIF($E65:$S65,1)+COUNTIF($E66:$S66,1)+COUNTIF($E67:$S67,1)</f>
        <v>12</v>
      </c>
      <c r="Y65" s="61">
        <f>COUNTIF($E65:$S65,2)+COUNTIF($E66:$S66,2)+COUNTIF($E67:$S67,2)</f>
        <v>1</v>
      </c>
      <c r="Z65" s="61">
        <f>COUNTIF($E65:$S65,3)+COUNTIF($E66:$S66,3)+COUNTIF($E67:$S67,3)</f>
        <v>4</v>
      </c>
      <c r="AA65" s="61">
        <f>COUNTIF($E65:$S65,5)+COUNTIF($E66:$S66,5)+COUNTIF($E67:$S67,5)</f>
        <v>2</v>
      </c>
      <c r="AB65" s="62">
        <f>COUNTIF($E65:$S65,"5*")+COUNTIF($E66:$S66,"5*")+COUNTIF($E67:$S67,"5*")</f>
        <v>0</v>
      </c>
      <c r="AC65" s="63">
        <f>COUNTIF($E65:$S65,20)+COUNTIF($E66:$S66,20)+COUNTIF($E67:$S67,20)</f>
        <v>0</v>
      </c>
    </row>
    <row r="66" spans="1:29" ht="16.5" thickBot="1">
      <c r="A66" s="64" t="s">
        <v>88</v>
      </c>
      <c r="B66" s="65" t="s">
        <v>17</v>
      </c>
      <c r="C66" s="65" t="s">
        <v>40</v>
      </c>
      <c r="D66" s="65"/>
      <c r="E66" s="66">
        <v>0</v>
      </c>
      <c r="F66" s="66">
        <v>1</v>
      </c>
      <c r="G66" s="66">
        <v>1</v>
      </c>
      <c r="H66" s="66">
        <v>3</v>
      </c>
      <c r="I66" s="66">
        <v>0</v>
      </c>
      <c r="J66" s="66">
        <v>5</v>
      </c>
      <c r="K66" s="66">
        <v>0</v>
      </c>
      <c r="L66" s="66">
        <v>0</v>
      </c>
      <c r="M66" s="66">
        <v>3</v>
      </c>
      <c r="N66" s="66">
        <v>1</v>
      </c>
      <c r="O66" s="66"/>
      <c r="P66" s="66"/>
      <c r="Q66" s="66"/>
      <c r="R66" s="66"/>
      <c r="S66" s="66"/>
      <c r="T66" s="67">
        <f>IF(E66="","",SUM(E66:S66)+(COUNTIF(E66:S66,"5*")*5))</f>
        <v>14</v>
      </c>
      <c r="U66" s="68"/>
      <c r="V66" s="69">
        <v>0.47083333333333327</v>
      </c>
      <c r="W66" s="70" t="s">
        <v>19</v>
      </c>
      <c r="X66" s="71"/>
      <c r="Y66" s="71"/>
      <c r="Z66" s="72"/>
      <c r="AA66" s="72"/>
      <c r="AB66" s="73"/>
      <c r="AC66" s="74" t="str">
        <f>TEXT( (V67-V66+0.00000000000001),"[hh].mm.ss")</f>
        <v>04.30.15</v>
      </c>
    </row>
    <row r="67" spans="1:29" ht="15.75" thickBot="1">
      <c r="A67" s="34" t="s">
        <v>20</v>
      </c>
      <c r="B67" s="35" t="s">
        <v>27</v>
      </c>
      <c r="C67" s="15"/>
      <c r="D67" s="16"/>
      <c r="E67" s="75">
        <v>0</v>
      </c>
      <c r="F67" s="75">
        <v>0</v>
      </c>
      <c r="G67" s="75">
        <v>0</v>
      </c>
      <c r="H67" s="75">
        <v>3</v>
      </c>
      <c r="I67" s="75">
        <v>1</v>
      </c>
      <c r="J67" s="75">
        <v>1</v>
      </c>
      <c r="K67" s="75">
        <v>0</v>
      </c>
      <c r="L67" s="75">
        <v>5</v>
      </c>
      <c r="M67" s="75">
        <v>1</v>
      </c>
      <c r="N67" s="75">
        <v>1</v>
      </c>
      <c r="O67" s="75"/>
      <c r="P67" s="75"/>
      <c r="Q67" s="75"/>
      <c r="R67" s="75"/>
      <c r="S67" s="75"/>
      <c r="T67" s="76">
        <f>IF(E67="","",SUM(E67:S67)+(COUNTIF(E67:S67,"5*")*5))</f>
        <v>12</v>
      </c>
      <c r="U67" s="77"/>
      <c r="V67" s="78">
        <v>0.65850694444444446</v>
      </c>
      <c r="W67" s="79" t="s">
        <v>22</v>
      </c>
      <c r="X67" s="80"/>
      <c r="Y67" s="80"/>
      <c r="Z67" s="81"/>
      <c r="AA67" s="82"/>
      <c r="AB67" s="83"/>
      <c r="AC67" s="84" t="str">
        <f>TEXT(IF($E65="","",(IF($E66="",T65/(15-(COUNTIF($E65:$S65,""))),(IF($E67="",(T65+T66)/(30-(COUNTIF($E65:$S65,"")+COUNTIF($E66:$S66,""))), (T65+T66+T67)/(45-(COUNTIF($E65:$S65,"")+COUNTIF($E66:$S66,"")+COUNTIF($E67:$S67,"")))))))),"0,00")</f>
        <v>1,20</v>
      </c>
    </row>
    <row r="68" spans="1:29" ht="15.75" thickBot="1">
      <c r="A68" s="54">
        <v>265</v>
      </c>
      <c r="B68" s="55" t="s">
        <v>89</v>
      </c>
      <c r="C68" s="56" t="s">
        <v>90</v>
      </c>
      <c r="D68" s="56"/>
      <c r="E68" s="57">
        <v>0</v>
      </c>
      <c r="F68" s="57">
        <v>3</v>
      </c>
      <c r="G68" s="57">
        <v>3</v>
      </c>
      <c r="H68" s="57">
        <v>5</v>
      </c>
      <c r="I68" s="57">
        <v>1</v>
      </c>
      <c r="J68" s="57">
        <v>3</v>
      </c>
      <c r="K68" s="57">
        <v>0</v>
      </c>
      <c r="L68" s="57">
        <v>3</v>
      </c>
      <c r="M68" s="57">
        <v>3</v>
      </c>
      <c r="N68" s="57">
        <v>1</v>
      </c>
      <c r="O68" s="57"/>
      <c r="P68" s="57"/>
      <c r="Q68" s="57"/>
      <c r="R68" s="57"/>
      <c r="S68" s="57"/>
      <c r="T68" s="58">
        <f>IF(E68="","",SUM(E68:S68)+(COUNTIF(E68:S68,"5*")*5))</f>
        <v>22</v>
      </c>
      <c r="U68" s="59"/>
      <c r="V68" s="60">
        <f>SUM(T68:T70)+IF(ISNUMBER(U68),U68,0)+IF(ISNUMBER(U69),U69,0)+IF(ISNUMBER(U70),U70,0)</f>
        <v>60</v>
      </c>
      <c r="W68" s="61">
        <f>COUNTIF($E68:$S68,0)+COUNTIF($E69:$S69,0)+COUNTIF($E70:$S70,0)</f>
        <v>6</v>
      </c>
      <c r="X68" s="61">
        <f>COUNTIF($E68:$S68,1)+COUNTIF($E69:$S69,1)+COUNTIF($E70:$S70,1)</f>
        <v>8</v>
      </c>
      <c r="Y68" s="61">
        <f>COUNTIF($E68:$S68,2)+COUNTIF($E69:$S69,2)+COUNTIF($E70:$S70,2)</f>
        <v>2</v>
      </c>
      <c r="Z68" s="61">
        <f>COUNTIF($E68:$S68,3)+COUNTIF($E69:$S69,3)+COUNTIF($E70:$S70,3)</f>
        <v>11</v>
      </c>
      <c r="AA68" s="61">
        <f>COUNTIF($E68:$S68,5)+COUNTIF($E69:$S69,5)+COUNTIF($E70:$S70,5)</f>
        <v>3</v>
      </c>
      <c r="AB68" s="62">
        <f>COUNTIF($E68:$S68,"5*")+COUNTIF($E69:$S69,"5*")+COUNTIF($E70:$S70,"5*")</f>
        <v>0</v>
      </c>
      <c r="AC68" s="63">
        <f>COUNTIF($E68:$S68,20)+COUNTIF($E69:$S69,20)+COUNTIF($E70:$S70,20)</f>
        <v>0</v>
      </c>
    </row>
    <row r="69" spans="1:29" ht="16.5" thickBot="1">
      <c r="A69" s="64" t="s">
        <v>91</v>
      </c>
      <c r="B69" s="65" t="s">
        <v>17</v>
      </c>
      <c r="C69" s="65" t="s">
        <v>92</v>
      </c>
      <c r="D69" s="65"/>
      <c r="E69" s="66">
        <v>1</v>
      </c>
      <c r="F69" s="66">
        <v>3</v>
      </c>
      <c r="G69" s="66">
        <v>3</v>
      </c>
      <c r="H69" s="66">
        <v>5</v>
      </c>
      <c r="I69" s="66">
        <v>1</v>
      </c>
      <c r="J69" s="66">
        <v>3</v>
      </c>
      <c r="K69" s="66">
        <v>0</v>
      </c>
      <c r="L69" s="66">
        <v>2</v>
      </c>
      <c r="M69" s="66">
        <v>3</v>
      </c>
      <c r="N69" s="66">
        <v>1</v>
      </c>
      <c r="O69" s="66"/>
      <c r="P69" s="66"/>
      <c r="Q69" s="66"/>
      <c r="R69" s="66"/>
      <c r="S69" s="66"/>
      <c r="T69" s="67">
        <f>IF(E69="","",SUM(E69:S69)+(COUNTIF(E69:S69,"5*")*5))</f>
        <v>22</v>
      </c>
      <c r="U69" s="68"/>
      <c r="V69" s="69">
        <v>0.47777777777777769</v>
      </c>
      <c r="W69" s="70" t="s">
        <v>19</v>
      </c>
      <c r="X69" s="71"/>
      <c r="Y69" s="71"/>
      <c r="Z69" s="72"/>
      <c r="AA69" s="72"/>
      <c r="AB69" s="73"/>
      <c r="AC69" s="74" t="str">
        <f>TEXT( (V70-V69+0.00000000000001),"[hh].mm.ss")</f>
        <v>05.12.52</v>
      </c>
    </row>
    <row r="70" spans="1:29" ht="15.75" thickBot="1">
      <c r="A70" s="34" t="s">
        <v>20</v>
      </c>
      <c r="B70" s="35" t="s">
        <v>93</v>
      </c>
      <c r="C70" s="15"/>
      <c r="D70" s="16"/>
      <c r="E70" s="75">
        <v>0</v>
      </c>
      <c r="F70" s="75">
        <v>0</v>
      </c>
      <c r="G70" s="75">
        <v>3</v>
      </c>
      <c r="H70" s="75">
        <v>5</v>
      </c>
      <c r="I70" s="75">
        <v>1</v>
      </c>
      <c r="J70" s="75">
        <v>1</v>
      </c>
      <c r="K70" s="75">
        <v>0</v>
      </c>
      <c r="L70" s="75">
        <v>2</v>
      </c>
      <c r="M70" s="75">
        <v>3</v>
      </c>
      <c r="N70" s="75">
        <v>1</v>
      </c>
      <c r="O70" s="75"/>
      <c r="P70" s="75"/>
      <c r="Q70" s="75"/>
      <c r="R70" s="75"/>
      <c r="S70" s="75"/>
      <c r="T70" s="76">
        <f>IF(E70="","",SUM(E70:S70)+(COUNTIF(E70:S70,"5*")*5))</f>
        <v>16</v>
      </c>
      <c r="U70" s="77"/>
      <c r="V70" s="78">
        <v>0.69504629629629633</v>
      </c>
      <c r="W70" s="79" t="s">
        <v>22</v>
      </c>
      <c r="X70" s="80"/>
      <c r="Y70" s="80"/>
      <c r="Z70" s="81"/>
      <c r="AA70" s="82"/>
      <c r="AB70" s="83"/>
      <c r="AC70" s="84" t="str">
        <f>TEXT(IF($E68="","",(IF($E69="",T68/(15-(COUNTIF($E68:$S68,""))),(IF($E70="",(T68+T69)/(30-(COUNTIF($E68:$S68,"")+COUNTIF($E69:$S69,""))), (T68+T69+T70)/(45-(COUNTIF($E68:$S68,"")+COUNTIF($E69:$S69,"")+COUNTIF($E70:$S70,"")))))))),"0,00")</f>
        <v>2,00</v>
      </c>
    </row>
    <row r="71" spans="1:29" ht="15.75" thickBot="1">
      <c r="A71" s="54">
        <v>249</v>
      </c>
      <c r="B71" s="55" t="s">
        <v>94</v>
      </c>
      <c r="C71" s="56" t="s">
        <v>95</v>
      </c>
      <c r="D71" s="56"/>
      <c r="E71" s="57">
        <v>2</v>
      </c>
      <c r="F71" s="57">
        <v>2</v>
      </c>
      <c r="G71" s="57">
        <v>3</v>
      </c>
      <c r="H71" s="57">
        <v>3</v>
      </c>
      <c r="I71" s="57">
        <v>1</v>
      </c>
      <c r="J71" s="57">
        <v>5</v>
      </c>
      <c r="K71" s="57">
        <v>1</v>
      </c>
      <c r="L71" s="57">
        <v>2</v>
      </c>
      <c r="M71" s="57">
        <v>3</v>
      </c>
      <c r="N71" s="57">
        <v>1</v>
      </c>
      <c r="O71" s="57"/>
      <c r="P71" s="57"/>
      <c r="Q71" s="57"/>
      <c r="R71" s="57"/>
      <c r="S71" s="57"/>
      <c r="T71" s="58">
        <f>IF(E71="","",SUM(E71:S71)+(COUNTIF(E71:S71,"5*")*5))</f>
        <v>23</v>
      </c>
      <c r="U71" s="59"/>
      <c r="V71" s="60">
        <f>SUM(T71:T73)+IF(ISNUMBER(U71),U71,0)+IF(ISNUMBER(U72),U72,0)+IF(ISNUMBER(U73),U73,0)</f>
        <v>60</v>
      </c>
      <c r="W71" s="61">
        <f>COUNTIF($E71:$S71,0)+COUNTIF($E72:$S72,0)+COUNTIF($E73:$S73,0)</f>
        <v>5</v>
      </c>
      <c r="X71" s="61">
        <f>COUNTIF($E71:$S71,1)+COUNTIF($E72:$S72,1)+COUNTIF($E73:$S73,1)</f>
        <v>8</v>
      </c>
      <c r="Y71" s="61">
        <f>COUNTIF($E71:$S71,2)+COUNTIF($E72:$S72,2)+COUNTIF($E73:$S73,2)</f>
        <v>5</v>
      </c>
      <c r="Z71" s="61">
        <f>COUNTIF($E71:$S71,3)+COUNTIF($E72:$S72,3)+COUNTIF($E73:$S73,3)</f>
        <v>9</v>
      </c>
      <c r="AA71" s="61">
        <f>COUNTIF($E71:$S71,5)+COUNTIF($E72:$S72,5)+COUNTIF($E73:$S73,5)</f>
        <v>3</v>
      </c>
      <c r="AB71" s="62">
        <f>COUNTIF($E71:$S71,"5*")+COUNTIF($E72:$S72,"5*")+COUNTIF($E73:$S73,"5*")</f>
        <v>0</v>
      </c>
      <c r="AC71" s="63">
        <f>COUNTIF($E71:$S71,20)+COUNTIF($E72:$S72,20)+COUNTIF($E73:$S73,20)</f>
        <v>0</v>
      </c>
    </row>
    <row r="72" spans="1:29" ht="16.5" thickBot="1">
      <c r="A72" s="64" t="s">
        <v>96</v>
      </c>
      <c r="B72" s="65" t="s">
        <v>17</v>
      </c>
      <c r="C72" s="65" t="s">
        <v>67</v>
      </c>
      <c r="D72" s="65"/>
      <c r="E72" s="66">
        <v>1</v>
      </c>
      <c r="F72" s="66">
        <v>1</v>
      </c>
      <c r="G72" s="66">
        <v>0</v>
      </c>
      <c r="H72" s="66">
        <v>3</v>
      </c>
      <c r="I72" s="66">
        <v>1</v>
      </c>
      <c r="J72" s="66">
        <v>3</v>
      </c>
      <c r="K72" s="66">
        <v>1</v>
      </c>
      <c r="L72" s="66">
        <v>1</v>
      </c>
      <c r="M72" s="66">
        <v>3</v>
      </c>
      <c r="N72" s="66">
        <v>2</v>
      </c>
      <c r="O72" s="66"/>
      <c r="P72" s="66"/>
      <c r="Q72" s="66"/>
      <c r="R72" s="66"/>
      <c r="S72" s="66"/>
      <c r="T72" s="67">
        <f>IF(E72="","",SUM(E72:S72)+(COUNTIF(E72:S72,"5*")*5))</f>
        <v>16</v>
      </c>
      <c r="U72" s="68"/>
      <c r="V72" s="69">
        <v>0.47152777777777771</v>
      </c>
      <c r="W72" s="70" t="s">
        <v>19</v>
      </c>
      <c r="X72" s="71"/>
      <c r="Y72" s="71"/>
      <c r="Z72" s="72"/>
      <c r="AA72" s="72"/>
      <c r="AB72" s="73"/>
      <c r="AC72" s="74" t="str">
        <f>TEXT( (V73-V72+0.00000000000001),"[hh].mm.ss")</f>
        <v>05.03.29</v>
      </c>
    </row>
    <row r="73" spans="1:29" ht="15.75" thickBot="1">
      <c r="A73" s="34" t="s">
        <v>20</v>
      </c>
      <c r="B73" s="35" t="s">
        <v>27</v>
      </c>
      <c r="C73" s="15"/>
      <c r="D73" s="16"/>
      <c r="E73" s="75">
        <v>0</v>
      </c>
      <c r="F73" s="75">
        <v>0</v>
      </c>
      <c r="G73" s="75">
        <v>5</v>
      </c>
      <c r="H73" s="75">
        <v>3</v>
      </c>
      <c r="I73" s="75">
        <v>2</v>
      </c>
      <c r="J73" s="75">
        <v>3</v>
      </c>
      <c r="K73" s="75">
        <v>0</v>
      </c>
      <c r="L73" s="75">
        <v>5</v>
      </c>
      <c r="M73" s="75">
        <v>3</v>
      </c>
      <c r="N73" s="75">
        <v>0</v>
      </c>
      <c r="O73" s="75"/>
      <c r="P73" s="75"/>
      <c r="Q73" s="75"/>
      <c r="R73" s="75"/>
      <c r="S73" s="75"/>
      <c r="T73" s="76">
        <f>IF(E73="","",SUM(E73:S73)+(COUNTIF(E73:S73,"5*")*5))</f>
        <v>21</v>
      </c>
      <c r="U73" s="77"/>
      <c r="V73" s="78">
        <v>0.68228009259259259</v>
      </c>
      <c r="W73" s="79" t="s">
        <v>22</v>
      </c>
      <c r="X73" s="80"/>
      <c r="Y73" s="80"/>
      <c r="Z73" s="81"/>
      <c r="AA73" s="82"/>
      <c r="AB73" s="83"/>
      <c r="AC73" s="84" t="str">
        <f>TEXT(IF($E71="","",(IF($E72="",T71/(15-(COUNTIF($E71:$S71,""))),(IF($E73="",(T71+T72)/(30-(COUNTIF($E71:$S71,"")+COUNTIF($E72:$S72,""))), (T71+T72+T73)/(45-(COUNTIF($E71:$S71,"")+COUNTIF($E72:$S72,"")+COUNTIF($E73:$S73,"")))))))),"0,00")</f>
        <v>2,00</v>
      </c>
    </row>
    <row r="74" spans="1:29" ht="15.75" thickBot="1">
      <c r="A74" s="54">
        <v>262</v>
      </c>
      <c r="B74" s="55" t="s">
        <v>97</v>
      </c>
      <c r="C74" s="56" t="s">
        <v>98</v>
      </c>
      <c r="D74" s="56"/>
      <c r="E74" s="57">
        <v>3</v>
      </c>
      <c r="F74" s="57">
        <v>3</v>
      </c>
      <c r="G74" s="57">
        <v>3</v>
      </c>
      <c r="H74" s="57">
        <v>3</v>
      </c>
      <c r="I74" s="57">
        <v>1</v>
      </c>
      <c r="J74" s="57">
        <v>3</v>
      </c>
      <c r="K74" s="57">
        <v>0</v>
      </c>
      <c r="L74" s="57">
        <v>3</v>
      </c>
      <c r="M74" s="57">
        <v>3</v>
      </c>
      <c r="N74" s="57">
        <v>3</v>
      </c>
      <c r="O74" s="57"/>
      <c r="P74" s="57"/>
      <c r="Q74" s="57"/>
      <c r="R74" s="57"/>
      <c r="S74" s="57"/>
      <c r="T74" s="58">
        <f>IF(E74="","",SUM(E74:S74)+(COUNTIF(E74:S74,"5*")*5))</f>
        <v>25</v>
      </c>
      <c r="U74" s="59"/>
      <c r="V74" s="60">
        <f>SUM(T74:T76)+IF(ISNUMBER(U74),U74,0)+IF(ISNUMBER(U75),U75,0)+IF(ISNUMBER(U76),U76,0)</f>
        <v>72</v>
      </c>
      <c r="W74" s="61">
        <f>COUNTIF($E74:$S74,0)+COUNTIF($E75:$S75,0)+COUNTIF($E76:$S76,0)</f>
        <v>5</v>
      </c>
      <c r="X74" s="61">
        <f>COUNTIF($E74:$S74,1)+COUNTIF($E75:$S75,1)+COUNTIF($E76:$S76,1)</f>
        <v>2</v>
      </c>
      <c r="Y74" s="61">
        <f>COUNTIF($E74:$S74,2)+COUNTIF($E75:$S75,2)+COUNTIF($E76:$S76,2)</f>
        <v>1</v>
      </c>
      <c r="Z74" s="61">
        <f>COUNTIF($E74:$S74,3)+COUNTIF($E75:$S75,3)+COUNTIF($E76:$S76,3)</f>
        <v>21</v>
      </c>
      <c r="AA74" s="61">
        <f>COUNTIF($E74:$S74,5)+COUNTIF($E75:$S75,5)+COUNTIF($E76:$S76,5)</f>
        <v>1</v>
      </c>
      <c r="AB74" s="62">
        <f>COUNTIF($E74:$S74,"5*")+COUNTIF($E75:$S75,"5*")+COUNTIF($E76:$S76,"5*")</f>
        <v>0</v>
      </c>
      <c r="AC74" s="63">
        <f>COUNTIF($E74:$S74,20)+COUNTIF($E75:$S75,20)+COUNTIF($E76:$S76,20)</f>
        <v>0</v>
      </c>
    </row>
    <row r="75" spans="1:29" ht="16.5" thickBot="1">
      <c r="A75" s="64" t="s">
        <v>99</v>
      </c>
      <c r="B75" s="65" t="s">
        <v>17</v>
      </c>
      <c r="C75" s="65" t="s">
        <v>100</v>
      </c>
      <c r="D75" s="65"/>
      <c r="E75" s="66">
        <v>5</v>
      </c>
      <c r="F75" s="66">
        <v>1</v>
      </c>
      <c r="G75" s="66">
        <v>3</v>
      </c>
      <c r="H75" s="66">
        <v>3</v>
      </c>
      <c r="I75" s="66">
        <v>3</v>
      </c>
      <c r="J75" s="66">
        <v>3</v>
      </c>
      <c r="K75" s="66">
        <v>0</v>
      </c>
      <c r="L75" s="66">
        <v>3</v>
      </c>
      <c r="M75" s="66">
        <v>3</v>
      </c>
      <c r="N75" s="66">
        <v>2</v>
      </c>
      <c r="O75" s="66"/>
      <c r="P75" s="66"/>
      <c r="Q75" s="66"/>
      <c r="R75" s="66"/>
      <c r="S75" s="66"/>
      <c r="T75" s="67">
        <f>IF(E75="","",SUM(E75:S75)+(COUNTIF(E75:S75,"5*")*5))</f>
        <v>26</v>
      </c>
      <c r="U75" s="68"/>
      <c r="V75" s="69">
        <v>0.47569444444444436</v>
      </c>
      <c r="W75" s="70" t="s">
        <v>19</v>
      </c>
      <c r="X75" s="71"/>
      <c r="Y75" s="71"/>
      <c r="Z75" s="72"/>
      <c r="AA75" s="72"/>
      <c r="AB75" s="73"/>
      <c r="AC75" s="74" t="str">
        <f>TEXT( (V76-V75+0.00000000000001),"[hh].mm.ss")</f>
        <v>04.18.51</v>
      </c>
    </row>
    <row r="76" spans="1:29" ht="15.75" thickBot="1">
      <c r="A76" s="34" t="s">
        <v>20</v>
      </c>
      <c r="B76" s="35" t="s">
        <v>27</v>
      </c>
      <c r="C76" s="15"/>
      <c r="D76" s="16"/>
      <c r="E76" s="75">
        <v>3</v>
      </c>
      <c r="F76" s="75">
        <v>0</v>
      </c>
      <c r="G76" s="75">
        <v>3</v>
      </c>
      <c r="H76" s="75">
        <v>3</v>
      </c>
      <c r="I76" s="75">
        <v>3</v>
      </c>
      <c r="J76" s="75">
        <v>3</v>
      </c>
      <c r="K76" s="75">
        <v>0</v>
      </c>
      <c r="L76" s="75">
        <v>3</v>
      </c>
      <c r="M76" s="75">
        <v>3</v>
      </c>
      <c r="N76" s="75">
        <v>0</v>
      </c>
      <c r="O76" s="75"/>
      <c r="P76" s="75"/>
      <c r="Q76" s="75"/>
      <c r="R76" s="75"/>
      <c r="S76" s="75"/>
      <c r="T76" s="76">
        <f>IF(E76="","",SUM(E76:S76)+(COUNTIF(E76:S76,"5*")*5))</f>
        <v>21</v>
      </c>
      <c r="U76" s="77"/>
      <c r="V76" s="78">
        <v>0.65545138888888888</v>
      </c>
      <c r="W76" s="79" t="s">
        <v>22</v>
      </c>
      <c r="X76" s="80"/>
      <c r="Y76" s="80"/>
      <c r="Z76" s="81"/>
      <c r="AA76" s="82"/>
      <c r="AB76" s="83"/>
      <c r="AC76" s="84" t="str">
        <f>TEXT(IF($E74="","",(IF($E75="",T74/(15-(COUNTIF($E74:$S74,""))),(IF($E76="",(T74+T75)/(30-(COUNTIF($E74:$S74,"")+COUNTIF($E75:$S75,""))), (T74+T75+T76)/(45-(COUNTIF($E74:$S74,"")+COUNTIF($E75:$S75,"")+COUNTIF($E76:$S76,"")))))))),"0,00")</f>
        <v>2,40</v>
      </c>
    </row>
    <row r="77" spans="1:29" ht="15.75" thickBot="1">
      <c r="A77" s="54">
        <v>264</v>
      </c>
      <c r="B77" s="55" t="s">
        <v>101</v>
      </c>
      <c r="C77" s="56" t="s">
        <v>102</v>
      </c>
      <c r="D77" s="56"/>
      <c r="E77" s="57">
        <v>0</v>
      </c>
      <c r="F77" s="57">
        <v>3</v>
      </c>
      <c r="G77" s="57">
        <v>3</v>
      </c>
      <c r="H77" s="57">
        <v>5</v>
      </c>
      <c r="I77" s="57">
        <v>2</v>
      </c>
      <c r="J77" s="57">
        <v>5</v>
      </c>
      <c r="K77" s="57">
        <v>5</v>
      </c>
      <c r="L77" s="57">
        <v>1</v>
      </c>
      <c r="M77" s="57">
        <v>5</v>
      </c>
      <c r="N77" s="57">
        <v>5</v>
      </c>
      <c r="O77" s="57"/>
      <c r="P77" s="57"/>
      <c r="Q77" s="57"/>
      <c r="R77" s="57"/>
      <c r="S77" s="57"/>
      <c r="T77" s="58">
        <f>IF(E77="","",SUM(E77:S77)+(COUNTIF(E77:S77,"5*")*5))</f>
        <v>34</v>
      </c>
      <c r="U77" s="59"/>
      <c r="V77" s="60">
        <f>SUM(T77:T79)+IF(ISNUMBER(U77),U77,0)+IF(ISNUMBER(U78),U78,0)+IF(ISNUMBER(U79),U79,0)</f>
        <v>91</v>
      </c>
      <c r="W77" s="61">
        <f>COUNTIF($E77:$S77,0)+COUNTIF($E78:$S78,0)+COUNTIF($E79:$S79,0)</f>
        <v>3</v>
      </c>
      <c r="X77" s="61">
        <f>COUNTIF($E77:$S77,1)+COUNTIF($E78:$S78,1)+COUNTIF($E79:$S79,1)</f>
        <v>4</v>
      </c>
      <c r="Y77" s="61">
        <f>COUNTIF($E77:$S77,2)+COUNTIF($E78:$S78,2)+COUNTIF($E79:$S79,2)</f>
        <v>4</v>
      </c>
      <c r="Z77" s="61">
        <f>COUNTIF($E77:$S77,3)+COUNTIF($E78:$S78,3)+COUNTIF($E79:$S79,3)</f>
        <v>8</v>
      </c>
      <c r="AA77" s="61">
        <f>COUNTIF($E77:$S77,5)+COUNTIF($E78:$S78,5)+COUNTIF($E79:$S79,5)</f>
        <v>11</v>
      </c>
      <c r="AB77" s="62">
        <f>COUNTIF($E77:$S77,"5*")+COUNTIF($E78:$S78,"5*")+COUNTIF($E79:$S79,"5*")</f>
        <v>0</v>
      </c>
      <c r="AC77" s="63">
        <f>COUNTIF($E77:$S77,20)+COUNTIF($E78:$S78,20)+COUNTIF($E79:$S79,20)</f>
        <v>0</v>
      </c>
    </row>
    <row r="78" spans="1:29" ht="16.5" thickBot="1">
      <c r="A78" s="64" t="s">
        <v>103</v>
      </c>
      <c r="B78" s="65" t="s">
        <v>17</v>
      </c>
      <c r="C78" s="65" t="s">
        <v>92</v>
      </c>
      <c r="D78" s="65"/>
      <c r="E78" s="66">
        <v>0</v>
      </c>
      <c r="F78" s="66">
        <v>5</v>
      </c>
      <c r="G78" s="66">
        <v>3</v>
      </c>
      <c r="H78" s="66">
        <v>5</v>
      </c>
      <c r="I78" s="66">
        <v>3</v>
      </c>
      <c r="J78" s="66">
        <v>3</v>
      </c>
      <c r="K78" s="66">
        <v>1</v>
      </c>
      <c r="L78" s="66">
        <v>1</v>
      </c>
      <c r="M78" s="66">
        <v>5</v>
      </c>
      <c r="N78" s="66">
        <v>2</v>
      </c>
      <c r="O78" s="66"/>
      <c r="P78" s="66"/>
      <c r="Q78" s="66"/>
      <c r="R78" s="66"/>
      <c r="S78" s="66"/>
      <c r="T78" s="67">
        <f>IF(E78="","",SUM(E78:S78)+(COUNTIF(E78:S78,"5*")*5))</f>
        <v>28</v>
      </c>
      <c r="U78" s="68"/>
      <c r="V78" s="69">
        <v>0.47708333333333325</v>
      </c>
      <c r="W78" s="70" t="s">
        <v>19</v>
      </c>
      <c r="X78" s="71"/>
      <c r="Y78" s="71"/>
      <c r="Z78" s="72"/>
      <c r="AA78" s="72"/>
      <c r="AB78" s="73"/>
      <c r="AC78" s="74" t="str">
        <f>TEXT( (V79-V78+0.00000000000001),"[hh].mm.ss")</f>
        <v>05.13.47</v>
      </c>
    </row>
    <row r="79" spans="1:29" ht="15.75" thickBot="1">
      <c r="A79" s="34" t="s">
        <v>20</v>
      </c>
      <c r="B79" s="35" t="s">
        <v>93</v>
      </c>
      <c r="C79" s="15"/>
      <c r="D79" s="16"/>
      <c r="E79" s="75">
        <v>2</v>
      </c>
      <c r="F79" s="75">
        <v>3</v>
      </c>
      <c r="G79" s="75">
        <v>1</v>
      </c>
      <c r="H79" s="75">
        <v>5</v>
      </c>
      <c r="I79" s="75">
        <v>3</v>
      </c>
      <c r="J79" s="75">
        <v>3</v>
      </c>
      <c r="K79" s="75">
        <v>0</v>
      </c>
      <c r="L79" s="75">
        <v>5</v>
      </c>
      <c r="M79" s="75">
        <v>5</v>
      </c>
      <c r="N79" s="75">
        <v>2</v>
      </c>
      <c r="O79" s="75"/>
      <c r="P79" s="75"/>
      <c r="Q79" s="75"/>
      <c r="R79" s="75"/>
      <c r="S79" s="75"/>
      <c r="T79" s="76">
        <f>IF(E79="","",SUM(E79:S79)+(COUNTIF(E79:S79,"5*")*5))</f>
        <v>29</v>
      </c>
      <c r="U79" s="77"/>
      <c r="V79" s="78">
        <v>0.69498842592592591</v>
      </c>
      <c r="W79" s="79" t="s">
        <v>22</v>
      </c>
      <c r="X79" s="80"/>
      <c r="Y79" s="80"/>
      <c r="Z79" s="81"/>
      <c r="AA79" s="82"/>
      <c r="AB79" s="83"/>
      <c r="AC79" s="84" t="str">
        <f>TEXT(IF($E77="","",(IF($E78="",T77/(15-(COUNTIF($E77:$S77,""))),(IF($E79="",(T77+T78)/(30-(COUNTIF($E77:$S77,"")+COUNTIF($E78:$S78,""))), (T77+T78+T79)/(45-(COUNTIF($E77:$S77,"")+COUNTIF($E78:$S78,"")+COUNTIF($E79:$S79,"")))))))),"0,00")</f>
        <v>3,03</v>
      </c>
    </row>
    <row r="80" spans="1:29" ht="15.75" thickTop="1">
      <c r="A80" s="43" t="s">
        <v>9</v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5"/>
      <c r="X80" s="45"/>
      <c r="Y80" s="45"/>
      <c r="Z80" s="45"/>
      <c r="AA80" s="45"/>
      <c r="AB80" s="45"/>
      <c r="AC80" s="46"/>
    </row>
    <row r="81" spans="1:29">
      <c r="A81" s="85"/>
      <c r="B81" s="85"/>
      <c r="C81" s="85"/>
      <c r="D81" s="85"/>
      <c r="E81" s="85"/>
      <c r="F81" s="85"/>
      <c r="G81" s="85"/>
      <c r="H81" s="85"/>
      <c r="I81" s="85"/>
      <c r="J81" s="85"/>
      <c r="K81" s="85"/>
      <c r="L81" s="85"/>
      <c r="M81" s="85"/>
      <c r="N81" s="85"/>
      <c r="O81" s="85"/>
      <c r="P81" s="85"/>
      <c r="Q81" s="85"/>
      <c r="R81" s="85"/>
      <c r="S81" s="85"/>
      <c r="T81" s="85"/>
      <c r="U81" s="85"/>
      <c r="V81" s="85"/>
      <c r="W81" s="86"/>
      <c r="X81" s="86"/>
      <c r="Y81" s="86"/>
      <c r="Z81" s="86"/>
      <c r="AA81" s="86"/>
      <c r="AB81" s="86"/>
      <c r="AC81" s="87"/>
    </row>
    <row r="82" spans="1:29">
      <c r="A82" s="85"/>
      <c r="B82" s="85"/>
      <c r="C82" s="85"/>
      <c r="D82" s="85"/>
      <c r="E82" s="85"/>
      <c r="F82" s="85"/>
      <c r="G82" s="85"/>
      <c r="H82" s="85"/>
      <c r="I82" s="85"/>
      <c r="J82" s="85"/>
      <c r="K82" s="85"/>
      <c r="L82" s="85"/>
      <c r="M82" s="85"/>
      <c r="N82" s="85"/>
      <c r="O82" s="85"/>
      <c r="P82" s="85"/>
      <c r="Q82" s="85"/>
      <c r="R82" s="85"/>
      <c r="S82" s="85"/>
      <c r="T82" s="85"/>
      <c r="U82" s="85"/>
      <c r="V82" s="85"/>
      <c r="W82" s="86"/>
      <c r="X82" s="86"/>
      <c r="Y82" s="86"/>
      <c r="Z82" s="86"/>
      <c r="AA82" s="86"/>
      <c r="AB82" s="86"/>
      <c r="AC82" s="87"/>
    </row>
    <row r="83" spans="1:29">
      <c r="A83" s="85"/>
      <c r="B83" s="85"/>
      <c r="C83" s="85"/>
      <c r="D83" s="85"/>
      <c r="E83" s="85"/>
      <c r="F83" s="85"/>
      <c r="G83" s="85"/>
      <c r="H83" s="85"/>
      <c r="I83" s="85"/>
      <c r="J83" s="85"/>
      <c r="K83" s="85"/>
      <c r="L83" s="85"/>
      <c r="M83" s="85"/>
      <c r="N83" s="85"/>
      <c r="O83" s="85"/>
      <c r="P83" s="85"/>
      <c r="Q83" s="85"/>
      <c r="R83" s="85"/>
      <c r="S83" s="85"/>
      <c r="T83" s="85"/>
      <c r="U83" s="85"/>
      <c r="V83" s="85"/>
      <c r="W83" s="86"/>
      <c r="X83" s="86"/>
      <c r="Y83" s="86"/>
      <c r="Z83" s="86"/>
      <c r="AA83" s="86"/>
      <c r="AB83" s="86"/>
      <c r="AC83" s="87"/>
    </row>
    <row r="84" spans="1:29">
      <c r="A84" s="85"/>
      <c r="B84" s="85"/>
      <c r="C84" s="85"/>
      <c r="D84" s="85"/>
      <c r="E84" s="85"/>
      <c r="F84" s="85"/>
      <c r="G84" s="85"/>
      <c r="H84" s="85"/>
      <c r="I84" s="85"/>
      <c r="J84" s="85"/>
      <c r="K84" s="85"/>
      <c r="L84" s="85"/>
      <c r="M84" s="85"/>
      <c r="N84" s="85"/>
      <c r="O84" s="85"/>
      <c r="P84" s="85"/>
      <c r="Q84" s="85"/>
      <c r="R84" s="85"/>
      <c r="S84" s="85"/>
      <c r="T84" s="85"/>
      <c r="U84" s="85"/>
      <c r="V84" s="85"/>
      <c r="W84" s="86"/>
      <c r="X84" s="86"/>
      <c r="Y84" s="86"/>
      <c r="Z84" s="86"/>
      <c r="AA84" s="86"/>
      <c r="AB84" s="86"/>
      <c r="AC84" s="87"/>
    </row>
    <row r="85" spans="1:29">
      <c r="A85" s="85"/>
      <c r="B85" s="85"/>
      <c r="C85" s="85"/>
      <c r="D85" s="85"/>
      <c r="E85" s="85"/>
      <c r="F85" s="85"/>
      <c r="G85" s="85"/>
      <c r="H85" s="85"/>
      <c r="I85" s="85"/>
      <c r="J85" s="85"/>
      <c r="K85" s="85"/>
      <c r="L85" s="85"/>
      <c r="M85" s="85"/>
      <c r="N85" s="85"/>
      <c r="O85" s="85"/>
      <c r="P85" s="85"/>
      <c r="Q85" s="85"/>
      <c r="R85" s="85"/>
      <c r="S85" s="85"/>
      <c r="T85" s="85"/>
      <c r="U85" s="85"/>
      <c r="V85" s="85"/>
      <c r="W85" s="86"/>
      <c r="X85" s="86"/>
      <c r="Y85" s="86"/>
      <c r="Z85" s="86"/>
      <c r="AA85" s="86"/>
      <c r="AB85" s="86"/>
      <c r="AC85" s="87"/>
    </row>
    <row r="86" spans="1:29">
      <c r="A86" s="85"/>
      <c r="B86" s="85"/>
      <c r="C86" s="85"/>
      <c r="D86" s="85"/>
      <c r="E86" s="85"/>
      <c r="F86" s="85"/>
      <c r="G86" s="85"/>
      <c r="H86" s="85"/>
      <c r="I86" s="85"/>
      <c r="J86" s="85"/>
      <c r="K86" s="85"/>
      <c r="L86" s="85"/>
      <c r="M86" s="85"/>
      <c r="N86" s="85"/>
      <c r="O86" s="85"/>
      <c r="P86" s="85"/>
      <c r="Q86" s="85"/>
      <c r="R86" s="85"/>
      <c r="S86" s="85"/>
      <c r="T86" s="85"/>
      <c r="U86" s="85"/>
      <c r="V86" s="85"/>
      <c r="W86" s="86"/>
      <c r="X86" s="86"/>
      <c r="Y86" s="86"/>
      <c r="Z86" s="86"/>
      <c r="AA86" s="86"/>
      <c r="AB86" s="86"/>
      <c r="AC86" s="87"/>
    </row>
    <row r="87" spans="1:29">
      <c r="A87" s="85"/>
      <c r="B87" s="85"/>
      <c r="C87" s="85"/>
      <c r="D87" s="85"/>
      <c r="E87" s="85"/>
      <c r="F87" s="85"/>
      <c r="G87" s="85"/>
      <c r="H87" s="85"/>
      <c r="I87" s="85"/>
      <c r="J87" s="85"/>
      <c r="K87" s="85"/>
      <c r="L87" s="85"/>
      <c r="M87" s="85"/>
      <c r="N87" s="85"/>
      <c r="O87" s="85"/>
      <c r="P87" s="85"/>
      <c r="Q87" s="85"/>
      <c r="R87" s="85"/>
      <c r="S87" s="85"/>
      <c r="T87" s="85"/>
      <c r="U87" s="85"/>
      <c r="V87" s="85"/>
      <c r="W87" s="86"/>
      <c r="X87" s="86"/>
      <c r="Y87" s="86"/>
      <c r="Z87" s="86"/>
      <c r="AA87" s="86"/>
      <c r="AB87" s="86"/>
      <c r="AC87" s="87"/>
    </row>
    <row r="88" spans="1:29">
      <c r="A88" s="85"/>
      <c r="B88" s="85"/>
      <c r="C88" s="85"/>
      <c r="D88" s="85"/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85"/>
      <c r="R88" s="85"/>
      <c r="S88" s="85"/>
      <c r="T88" s="85"/>
      <c r="U88" s="85"/>
      <c r="V88" s="85"/>
      <c r="W88" s="86"/>
      <c r="X88" s="86"/>
      <c r="Y88" s="86"/>
      <c r="Z88" s="86"/>
      <c r="AA88" s="86"/>
      <c r="AB88" s="86"/>
      <c r="AC88" s="87"/>
    </row>
    <row r="89" spans="1:29">
      <c r="A89" s="85"/>
      <c r="B89" s="85"/>
      <c r="C89" s="85"/>
      <c r="D89" s="85"/>
      <c r="E89" s="85"/>
      <c r="F89" s="85"/>
      <c r="G89" s="85"/>
      <c r="H89" s="85"/>
      <c r="I89" s="85"/>
      <c r="J89" s="85"/>
      <c r="K89" s="85"/>
      <c r="L89" s="85"/>
      <c r="M89" s="85"/>
      <c r="N89" s="85"/>
      <c r="O89" s="85"/>
      <c r="P89" s="85"/>
      <c r="Q89" s="85"/>
      <c r="R89" s="85"/>
      <c r="S89" s="85"/>
      <c r="T89" s="85"/>
      <c r="U89" s="85"/>
      <c r="V89" s="85"/>
      <c r="W89" s="86"/>
      <c r="X89" s="86"/>
      <c r="Y89" s="86"/>
      <c r="Z89" s="86"/>
      <c r="AA89" s="86"/>
      <c r="AB89" s="86"/>
      <c r="AC89" s="87"/>
    </row>
    <row r="90" spans="1:29">
      <c r="A90" s="85"/>
      <c r="B90" s="85"/>
      <c r="C90" s="85"/>
      <c r="D90" s="85"/>
      <c r="E90" s="85"/>
      <c r="F90" s="85"/>
      <c r="G90" s="85"/>
      <c r="H90" s="85"/>
      <c r="I90" s="85"/>
      <c r="J90" s="85"/>
      <c r="K90" s="85"/>
      <c r="L90" s="85"/>
      <c r="M90" s="85"/>
      <c r="N90" s="85"/>
      <c r="O90" s="85"/>
      <c r="P90" s="85"/>
      <c r="Q90" s="85"/>
      <c r="R90" s="85"/>
      <c r="S90" s="85"/>
      <c r="T90" s="85"/>
      <c r="U90" s="85"/>
      <c r="V90" s="85"/>
      <c r="W90" s="86"/>
      <c r="X90" s="86"/>
      <c r="Y90" s="86"/>
      <c r="Z90" s="86"/>
      <c r="AA90" s="86"/>
      <c r="AB90" s="86"/>
      <c r="AC90" s="87"/>
    </row>
    <row r="91" spans="1:29">
      <c r="A91" s="85"/>
      <c r="B91" s="85"/>
      <c r="C91" s="85"/>
      <c r="D91" s="85"/>
      <c r="E91" s="85"/>
      <c r="F91" s="85"/>
      <c r="G91" s="85"/>
      <c r="H91" s="85"/>
      <c r="I91" s="85"/>
      <c r="J91" s="85"/>
      <c r="K91" s="85"/>
      <c r="L91" s="85"/>
      <c r="M91" s="85"/>
      <c r="N91" s="85"/>
      <c r="O91" s="85"/>
      <c r="P91" s="85"/>
      <c r="Q91" s="85"/>
      <c r="R91" s="85"/>
      <c r="S91" s="85"/>
      <c r="T91" s="85"/>
      <c r="U91" s="85"/>
      <c r="V91" s="85"/>
      <c r="W91" s="86"/>
      <c r="X91" s="86"/>
      <c r="Y91" s="86"/>
      <c r="Z91" s="86"/>
      <c r="AA91" s="86"/>
      <c r="AB91" s="86"/>
      <c r="AC91" s="87"/>
    </row>
    <row r="92" spans="1:29">
      <c r="A92" s="85"/>
      <c r="B92" s="85"/>
      <c r="C92" s="85"/>
      <c r="D92" s="85"/>
      <c r="E92" s="85"/>
      <c r="F92" s="85"/>
      <c r="G92" s="85"/>
      <c r="H92" s="85"/>
      <c r="I92" s="85"/>
      <c r="J92" s="85"/>
      <c r="K92" s="85"/>
      <c r="L92" s="85"/>
      <c r="M92" s="85"/>
      <c r="N92" s="85"/>
      <c r="O92" s="85"/>
      <c r="P92" s="85"/>
      <c r="Q92" s="85"/>
      <c r="R92" s="85"/>
      <c r="S92" s="85"/>
      <c r="T92" s="85"/>
      <c r="U92" s="85"/>
      <c r="V92" s="85"/>
      <c r="W92" s="86"/>
      <c r="X92" s="86"/>
      <c r="Y92" s="86"/>
      <c r="Z92" s="86"/>
      <c r="AA92" s="86"/>
      <c r="AB92" s="86"/>
      <c r="AC92" s="87"/>
    </row>
  </sheetData>
  <mergeCells count="2">
    <mergeCell ref="A1:AC1"/>
    <mergeCell ref="B2:AA2"/>
  </mergeCells>
  <pageMargins left="0.70866141732283472" right="0.70866141732283472" top="0.78740157480314965" bottom="0.78740157480314965" header="0.31496062992125984" footer="0.31496062992125984"/>
  <pageSetup paperSize="9" scale="77" orientation="landscape" horizontalDpi="0" verticalDpi="0" r:id="rId1"/>
  <rowBreaks count="1" manualBreakCount="1">
    <brk id="73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C29"/>
  <sheetViews>
    <sheetView workbookViewId="0">
      <selection activeCell="I7" sqref="I7"/>
    </sheetView>
  </sheetViews>
  <sheetFormatPr defaultRowHeight="15"/>
  <cols>
    <col min="1" max="1" width="5.42578125" customWidth="1"/>
    <col min="2" max="2" width="13.85546875" customWidth="1"/>
    <col min="5" max="19" width="4.5703125" customWidth="1"/>
    <col min="20" max="20" width="9.28515625" bestFit="1" customWidth="1"/>
    <col min="22" max="22" width="10.140625" customWidth="1"/>
    <col min="23" max="28" width="4.5703125" customWidth="1"/>
    <col min="29" max="29" width="14.140625" bestFit="1" customWidth="1"/>
  </cols>
  <sheetData>
    <row r="1" spans="1:29" ht="50.25" thickTop="1">
      <c r="A1" s="51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3"/>
    </row>
    <row r="2" spans="1:29" ht="50.25" thickBot="1">
      <c r="A2" s="1"/>
      <c r="B2" s="50" t="s">
        <v>10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2" t="s">
        <v>12</v>
      </c>
      <c r="AC2" s="3"/>
    </row>
    <row r="3" spans="1:29" ht="34.5">
      <c r="A3" s="4"/>
      <c r="B3" s="5" t="str">
        <f>[1]Zaklad!C4</f>
        <v>Kramolínské šlapačky</v>
      </c>
      <c r="C3" s="6"/>
      <c r="D3" s="6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8">
        <v>11</v>
      </c>
    </row>
    <row r="4" spans="1:29" ht="15.75">
      <c r="A4" s="9">
        <v>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1" t="str">
        <f>[1]Zaklad!C14</f>
        <v>EMN 40/356</v>
      </c>
      <c r="AB4" s="12"/>
      <c r="AC4" s="13"/>
    </row>
    <row r="5" spans="1:29" ht="16.5" thickBot="1">
      <c r="A5" s="1"/>
      <c r="B5" s="14" t="str">
        <f>[1]Zaklad!C6</f>
        <v>Trial Team Březová v AČR</v>
      </c>
      <c r="C5" s="15"/>
      <c r="D5" s="15"/>
      <c r="E5" s="16"/>
      <c r="F5" s="16"/>
      <c r="G5" s="16"/>
      <c r="H5" s="16"/>
      <c r="I5" s="16"/>
      <c r="J5" s="16"/>
      <c r="K5" s="16"/>
      <c r="L5" s="16"/>
      <c r="M5" s="16"/>
      <c r="N5" s="16"/>
      <c r="O5" s="17" t="str">
        <f>[1]Zaklad!C8</f>
        <v>Kramolín</v>
      </c>
      <c r="P5" s="16"/>
      <c r="Q5" s="16"/>
      <c r="R5" s="16"/>
      <c r="S5" s="16"/>
      <c r="T5" s="18"/>
      <c r="U5" s="18"/>
      <c r="V5" s="19" t="str">
        <f>CONCATENATE(TEXT([1]Zaklad!C10,"dd/mm/rr"))</f>
        <v>05/10/19</v>
      </c>
      <c r="W5" s="20"/>
      <c r="X5" s="20"/>
      <c r="Y5" s="20"/>
      <c r="Z5" s="18"/>
      <c r="AA5" s="21" t="str">
        <f>[1]Zaklad!C13</f>
        <v>AČR 230/106</v>
      </c>
      <c r="AB5" s="22"/>
      <c r="AC5" s="23"/>
    </row>
    <row r="6" spans="1:29">
      <c r="A6" s="24"/>
      <c r="B6" s="25"/>
      <c r="C6" s="25"/>
      <c r="D6" s="25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7" t="s">
        <v>3</v>
      </c>
      <c r="U6" s="28"/>
      <c r="V6" s="29"/>
      <c r="W6" s="30" t="s">
        <v>4</v>
      </c>
      <c r="X6" s="31"/>
      <c r="Y6" s="31"/>
      <c r="Z6" s="32"/>
      <c r="AA6" s="32"/>
      <c r="AB6" s="32"/>
      <c r="AC6" s="33"/>
    </row>
    <row r="7" spans="1:29" ht="15.75" thickBot="1">
      <c r="A7" s="34"/>
      <c r="B7" s="35"/>
      <c r="C7" s="35"/>
      <c r="D7" s="35"/>
      <c r="E7" s="36">
        <v>1</v>
      </c>
      <c r="F7" s="36">
        <v>2</v>
      </c>
      <c r="G7" s="36">
        <v>3</v>
      </c>
      <c r="H7" s="36">
        <v>4</v>
      </c>
      <c r="I7" s="36">
        <v>5</v>
      </c>
      <c r="J7" s="36">
        <v>6</v>
      </c>
      <c r="K7" s="36">
        <v>7</v>
      </c>
      <c r="L7" s="36">
        <v>8</v>
      </c>
      <c r="M7" s="36">
        <v>9</v>
      </c>
      <c r="N7" s="36">
        <v>10</v>
      </c>
      <c r="O7" s="36">
        <v>11</v>
      </c>
      <c r="P7" s="36">
        <v>12</v>
      </c>
      <c r="Q7" s="36">
        <v>13</v>
      </c>
      <c r="R7" s="36">
        <v>14</v>
      </c>
      <c r="S7" s="36">
        <v>15</v>
      </c>
      <c r="T7" s="37" t="s">
        <v>5</v>
      </c>
      <c r="U7" s="37" t="s">
        <v>6</v>
      </c>
      <c r="V7" s="38" t="s">
        <v>7</v>
      </c>
      <c r="W7" s="39">
        <v>0</v>
      </c>
      <c r="X7" s="40">
        <v>1</v>
      </c>
      <c r="Y7" s="40">
        <v>2</v>
      </c>
      <c r="Z7" s="40">
        <v>3</v>
      </c>
      <c r="AA7" s="40">
        <v>5</v>
      </c>
      <c r="AB7" s="41" t="s">
        <v>8</v>
      </c>
      <c r="AC7" s="42">
        <v>20</v>
      </c>
    </row>
    <row r="8" spans="1:29" ht="15.75" thickBot="1">
      <c r="A8" s="54">
        <v>303</v>
      </c>
      <c r="B8" s="55" t="s">
        <v>28</v>
      </c>
      <c r="C8" s="56" t="s">
        <v>104</v>
      </c>
      <c r="D8" s="56"/>
      <c r="E8" s="57">
        <v>0</v>
      </c>
      <c r="F8" s="57">
        <v>0</v>
      </c>
      <c r="G8" s="57">
        <v>0</v>
      </c>
      <c r="H8" s="57">
        <v>0</v>
      </c>
      <c r="I8" s="57">
        <v>1</v>
      </c>
      <c r="J8" s="57">
        <v>0</v>
      </c>
      <c r="K8" s="57">
        <v>0</v>
      </c>
      <c r="L8" s="57">
        <v>0</v>
      </c>
      <c r="M8" s="57">
        <v>0</v>
      </c>
      <c r="N8" s="57">
        <v>0</v>
      </c>
      <c r="O8" s="57"/>
      <c r="P8" s="57"/>
      <c r="Q8" s="57"/>
      <c r="R8" s="57"/>
      <c r="S8" s="57"/>
      <c r="T8" s="58">
        <f>IF(E8="","",SUM(E8:S8)+(COUNTIF(E8:S8,"5*")*5))</f>
        <v>1</v>
      </c>
      <c r="U8" s="59"/>
      <c r="V8" s="60">
        <f>SUM(T8:T10)+IF(ISNUMBER(U8),U8,0)+IF(ISNUMBER(U9),U9,0)+IF(ISNUMBER(U10),U10,0)</f>
        <v>12</v>
      </c>
      <c r="W8" s="61">
        <f>COUNTIF($E8:$S8,0)+COUNTIF($E9:$S9,0)+COUNTIF($E10:$S10,0)</f>
        <v>24</v>
      </c>
      <c r="X8" s="61">
        <f>COUNTIF($E8:$S8,1)+COUNTIF($E9:$S9,1)+COUNTIF($E10:$S10,1)</f>
        <v>3</v>
      </c>
      <c r="Y8" s="61">
        <f>COUNTIF($E8:$S8,2)+COUNTIF($E9:$S9,2)+COUNTIF($E10:$S10,2)</f>
        <v>2</v>
      </c>
      <c r="Z8" s="61">
        <f>COUNTIF($E8:$S8,3)+COUNTIF($E9:$S9,3)+COUNTIF($E10:$S10,3)</f>
        <v>0</v>
      </c>
      <c r="AA8" s="61">
        <f>COUNTIF($E8:$S8,5)+COUNTIF($E9:$S9,5)+COUNTIF($E10:$S10,5)</f>
        <v>1</v>
      </c>
      <c r="AB8" s="62">
        <f>COUNTIF($E8:$S8,"5*")+COUNTIF($E9:$S9,"5*")+COUNTIF($E10:$S10,"5*")</f>
        <v>0</v>
      </c>
      <c r="AC8" s="63">
        <f>COUNTIF($E8:$S8,20)+COUNTIF($E9:$S9,20)+COUNTIF($E10:$S10,20)</f>
        <v>0</v>
      </c>
    </row>
    <row r="9" spans="1:29" ht="16.5" thickBot="1">
      <c r="A9" s="64" t="s">
        <v>16</v>
      </c>
      <c r="B9" s="65" t="s">
        <v>17</v>
      </c>
      <c r="C9" s="65" t="s">
        <v>92</v>
      </c>
      <c r="D9" s="65"/>
      <c r="E9" s="66">
        <v>0</v>
      </c>
      <c r="F9" s="66">
        <v>5</v>
      </c>
      <c r="G9" s="66">
        <v>1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1</v>
      </c>
      <c r="O9" s="66"/>
      <c r="P9" s="66"/>
      <c r="Q9" s="66"/>
      <c r="R9" s="66"/>
      <c r="S9" s="66"/>
      <c r="T9" s="67">
        <f>IF(E9="","",SUM(E9:S9)+(COUNTIF(E9:S9,"5*")*5))</f>
        <v>7</v>
      </c>
      <c r="U9" s="68"/>
      <c r="V9" s="69">
        <v>0.46249999999999997</v>
      </c>
      <c r="W9" s="70" t="s">
        <v>19</v>
      </c>
      <c r="X9" s="71"/>
      <c r="Y9" s="71"/>
      <c r="Z9" s="72"/>
      <c r="AA9" s="72"/>
      <c r="AB9" s="73"/>
      <c r="AC9" s="74" t="str">
        <f>TEXT( (V10-V9+0.00000000000001),"[hh].mm.ss")</f>
        <v>05.18.01</v>
      </c>
    </row>
    <row r="10" spans="1:29" ht="15.75" thickBot="1">
      <c r="A10" s="34" t="s">
        <v>20</v>
      </c>
      <c r="B10" s="35" t="s">
        <v>27</v>
      </c>
      <c r="C10" s="15"/>
      <c r="D10" s="16"/>
      <c r="E10" s="75">
        <v>0</v>
      </c>
      <c r="F10" s="75">
        <v>0</v>
      </c>
      <c r="G10" s="75">
        <v>0</v>
      </c>
      <c r="H10" s="75">
        <v>2</v>
      </c>
      <c r="I10" s="75">
        <v>0</v>
      </c>
      <c r="J10" s="75">
        <v>0</v>
      </c>
      <c r="K10" s="75">
        <v>0</v>
      </c>
      <c r="L10" s="75">
        <v>0</v>
      </c>
      <c r="M10" s="75">
        <v>0</v>
      </c>
      <c r="N10" s="75">
        <v>2</v>
      </c>
      <c r="O10" s="75"/>
      <c r="P10" s="75"/>
      <c r="Q10" s="75"/>
      <c r="R10" s="75"/>
      <c r="S10" s="75"/>
      <c r="T10" s="76">
        <f>IF(E10="","",SUM(E10:S10)+(COUNTIF(E10:S10,"5*")*5))</f>
        <v>4</v>
      </c>
      <c r="U10" s="77"/>
      <c r="V10" s="78">
        <v>0.68334490740740739</v>
      </c>
      <c r="W10" s="79" t="s">
        <v>22</v>
      </c>
      <c r="X10" s="80"/>
      <c r="Y10" s="80"/>
      <c r="Z10" s="81"/>
      <c r="AA10" s="82"/>
      <c r="AB10" s="83"/>
      <c r="AC10" s="84" t="str">
        <f>TEXT(IF($E8="","",(IF($E9="",T8/(15-(COUNTIF($E8:$S8,""))),(IF($E10="",(T8+T9)/(30-(COUNTIF($E8:$S8,"")+COUNTIF($E9:$S9,""))), (T8+T9+T10)/(45-(COUNTIF($E8:$S8,"")+COUNTIF($E9:$S9,"")+COUNTIF($E10:$S10,"")))))))),"0,00")</f>
        <v>0,40</v>
      </c>
    </row>
    <row r="11" spans="1:29" ht="15.75" thickBot="1">
      <c r="A11" s="54">
        <v>306</v>
      </c>
      <c r="B11" s="55" t="s">
        <v>105</v>
      </c>
      <c r="C11" s="56" t="s">
        <v>106</v>
      </c>
      <c r="D11" s="56"/>
      <c r="E11" s="57">
        <v>1</v>
      </c>
      <c r="F11" s="57">
        <v>3</v>
      </c>
      <c r="G11" s="57">
        <v>0</v>
      </c>
      <c r="H11" s="57">
        <v>0</v>
      </c>
      <c r="I11" s="57">
        <v>5</v>
      </c>
      <c r="J11" s="57">
        <v>0</v>
      </c>
      <c r="K11" s="57">
        <v>0</v>
      </c>
      <c r="L11" s="57">
        <v>2</v>
      </c>
      <c r="M11" s="57">
        <v>2</v>
      </c>
      <c r="N11" s="57">
        <v>3</v>
      </c>
      <c r="O11" s="57"/>
      <c r="P11" s="57"/>
      <c r="Q11" s="57"/>
      <c r="R11" s="57"/>
      <c r="S11" s="57"/>
      <c r="T11" s="58">
        <f>IF(E11="","",SUM(E11:S11)+(COUNTIF(E11:S11,"5*")*5))</f>
        <v>16</v>
      </c>
      <c r="U11" s="59"/>
      <c r="V11" s="60">
        <f>SUM(T11:T13)+IF(ISNUMBER(U11),U11,0)+IF(ISNUMBER(U12),U12,0)+IF(ISNUMBER(U13),U13,0)</f>
        <v>34</v>
      </c>
      <c r="W11" s="61">
        <f>COUNTIF($E11:$S11,0)+COUNTIF($E12:$S12,0)+COUNTIF($E13:$S13,0)</f>
        <v>16</v>
      </c>
      <c r="X11" s="61">
        <f>COUNTIF($E11:$S11,1)+COUNTIF($E12:$S12,1)+COUNTIF($E13:$S13,1)</f>
        <v>6</v>
      </c>
      <c r="Y11" s="61">
        <f>COUNTIF($E11:$S11,2)+COUNTIF($E12:$S12,2)+COUNTIF($E13:$S13,2)</f>
        <v>2</v>
      </c>
      <c r="Z11" s="61">
        <f>COUNTIF($E11:$S11,3)+COUNTIF($E12:$S12,3)+COUNTIF($E13:$S13,3)</f>
        <v>3</v>
      </c>
      <c r="AA11" s="61">
        <f>COUNTIF($E11:$S11,5)+COUNTIF($E12:$S12,5)+COUNTIF($E13:$S13,5)</f>
        <v>3</v>
      </c>
      <c r="AB11" s="62">
        <f>COUNTIF($E11:$S11,"5*")+COUNTIF($E12:$S12,"5*")+COUNTIF($E13:$S13,"5*")</f>
        <v>0</v>
      </c>
      <c r="AC11" s="63">
        <f>COUNTIF($E11:$S11,20)+COUNTIF($E12:$S12,20)+COUNTIF($E13:$S13,20)</f>
        <v>0</v>
      </c>
    </row>
    <row r="12" spans="1:29" ht="16.5" thickBot="1">
      <c r="A12" s="64" t="s">
        <v>25</v>
      </c>
      <c r="B12" s="65" t="s">
        <v>17</v>
      </c>
      <c r="C12" s="65" t="s">
        <v>18</v>
      </c>
      <c r="D12" s="65"/>
      <c r="E12" s="66">
        <v>5</v>
      </c>
      <c r="F12" s="66">
        <v>1</v>
      </c>
      <c r="G12" s="66">
        <v>0</v>
      </c>
      <c r="H12" s="66">
        <v>0</v>
      </c>
      <c r="I12" s="66">
        <v>1</v>
      </c>
      <c r="J12" s="66">
        <v>0</v>
      </c>
      <c r="K12" s="66">
        <v>0</v>
      </c>
      <c r="L12" s="66">
        <v>0</v>
      </c>
      <c r="M12" s="66">
        <v>0</v>
      </c>
      <c r="N12" s="66">
        <v>3</v>
      </c>
      <c r="O12" s="66"/>
      <c r="P12" s="66"/>
      <c r="Q12" s="66"/>
      <c r="R12" s="66"/>
      <c r="S12" s="66"/>
      <c r="T12" s="67">
        <f>IF(E12="","",SUM(E12:S12)+(COUNTIF(E12:S12,"5*")*5))</f>
        <v>10</v>
      </c>
      <c r="U12" s="68"/>
      <c r="V12" s="69">
        <v>0.46041666666666664</v>
      </c>
      <c r="W12" s="70" t="s">
        <v>19</v>
      </c>
      <c r="X12" s="71"/>
      <c r="Y12" s="71"/>
      <c r="Z12" s="72"/>
      <c r="AA12" s="72"/>
      <c r="AB12" s="73"/>
      <c r="AC12" s="74" t="str">
        <f>TEXT( (V13-V12+0.00000000000001),"[hh].mm.ss")</f>
        <v>04.44.06</v>
      </c>
    </row>
    <row r="13" spans="1:29" ht="15.75" thickBot="1">
      <c r="A13" s="34" t="s">
        <v>20</v>
      </c>
      <c r="B13" s="35" t="s">
        <v>21</v>
      </c>
      <c r="C13" s="15"/>
      <c r="D13" s="16"/>
      <c r="E13" s="75">
        <v>5</v>
      </c>
      <c r="F13" s="75">
        <v>1</v>
      </c>
      <c r="G13" s="75">
        <v>0</v>
      </c>
      <c r="H13" s="75">
        <v>0</v>
      </c>
      <c r="I13" s="75">
        <v>0</v>
      </c>
      <c r="J13" s="75">
        <v>0</v>
      </c>
      <c r="K13" s="75">
        <v>0</v>
      </c>
      <c r="L13" s="75">
        <v>1</v>
      </c>
      <c r="M13" s="75">
        <v>0</v>
      </c>
      <c r="N13" s="75">
        <v>1</v>
      </c>
      <c r="O13" s="75"/>
      <c r="P13" s="75"/>
      <c r="Q13" s="75"/>
      <c r="R13" s="75"/>
      <c r="S13" s="75"/>
      <c r="T13" s="76">
        <f>IF(E13="","",SUM(E13:S13)+(COUNTIF(E13:S13,"5*")*5))</f>
        <v>8</v>
      </c>
      <c r="U13" s="77"/>
      <c r="V13" s="78">
        <v>0.65770833333333334</v>
      </c>
      <c r="W13" s="79" t="s">
        <v>22</v>
      </c>
      <c r="X13" s="80"/>
      <c r="Y13" s="80"/>
      <c r="Z13" s="81"/>
      <c r="AA13" s="82"/>
      <c r="AB13" s="83"/>
      <c r="AC13" s="84" t="str">
        <f>TEXT(IF($E11="","",(IF($E12="",T11/(15-(COUNTIF($E11:$S11,""))),(IF($E13="",(T11+T12)/(30-(COUNTIF($E11:$S11,"")+COUNTIF($E12:$S12,""))), (T11+T12+T13)/(45-(COUNTIF($E11:$S11,"")+COUNTIF($E12:$S12,"")+COUNTIF($E13:$S13,"")))))))),"0,00")</f>
        <v>1,13</v>
      </c>
    </row>
    <row r="14" spans="1:29" ht="15.75" thickBot="1">
      <c r="A14" s="54">
        <v>305</v>
      </c>
      <c r="B14" s="55" t="s">
        <v>107</v>
      </c>
      <c r="C14" s="56" t="s">
        <v>59</v>
      </c>
      <c r="D14" s="56"/>
      <c r="E14" s="57">
        <v>0</v>
      </c>
      <c r="F14" s="57">
        <v>1</v>
      </c>
      <c r="G14" s="57">
        <v>3</v>
      </c>
      <c r="H14" s="57">
        <v>0</v>
      </c>
      <c r="I14" s="57">
        <v>1</v>
      </c>
      <c r="J14" s="57">
        <v>0</v>
      </c>
      <c r="K14" s="57">
        <v>0</v>
      </c>
      <c r="L14" s="57">
        <v>1</v>
      </c>
      <c r="M14" s="57">
        <v>0</v>
      </c>
      <c r="N14" s="57">
        <v>3</v>
      </c>
      <c r="O14" s="57"/>
      <c r="P14" s="57"/>
      <c r="Q14" s="57"/>
      <c r="R14" s="57"/>
      <c r="S14" s="57"/>
      <c r="T14" s="58">
        <f>IF(E14="","",SUM(E14:S14)+(COUNTIF(E14:S14,"5*")*5))</f>
        <v>9</v>
      </c>
      <c r="U14" s="59"/>
      <c r="V14" s="60">
        <f>SUM(T14:T16)+IF(ISNUMBER(U14),U14,0)+IF(ISNUMBER(U15),U15,0)+IF(ISNUMBER(U16),U16,0)</f>
        <v>34</v>
      </c>
      <c r="W14" s="61">
        <f>COUNTIF($E14:$S14,0)+COUNTIF($E15:$S15,0)+COUNTIF($E16:$S16,0)</f>
        <v>14</v>
      </c>
      <c r="X14" s="61">
        <f>COUNTIF($E14:$S14,1)+COUNTIF($E15:$S15,1)+COUNTIF($E16:$S16,1)</f>
        <v>8</v>
      </c>
      <c r="Y14" s="61">
        <f>COUNTIF($E14:$S14,2)+COUNTIF($E15:$S15,2)+COUNTIF($E16:$S16,2)</f>
        <v>2</v>
      </c>
      <c r="Z14" s="61">
        <f>COUNTIF($E14:$S14,3)+COUNTIF($E15:$S15,3)+COUNTIF($E16:$S16,3)</f>
        <v>4</v>
      </c>
      <c r="AA14" s="61">
        <f>COUNTIF($E14:$S14,5)+COUNTIF($E15:$S15,5)+COUNTIF($E16:$S16,5)</f>
        <v>2</v>
      </c>
      <c r="AB14" s="62">
        <f>COUNTIF($E14:$S14,"5*")+COUNTIF($E15:$S15,"5*")+COUNTIF($E16:$S16,"5*")</f>
        <v>0</v>
      </c>
      <c r="AC14" s="63">
        <f>COUNTIF($E14:$S14,20)+COUNTIF($E15:$S15,20)+COUNTIF($E16:$S16,20)</f>
        <v>0</v>
      </c>
    </row>
    <row r="15" spans="1:29" ht="16.5" thickBot="1">
      <c r="A15" s="64" t="s">
        <v>30</v>
      </c>
      <c r="B15" s="65" t="s">
        <v>17</v>
      </c>
      <c r="C15" s="65" t="s">
        <v>92</v>
      </c>
      <c r="D15" s="65"/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3</v>
      </c>
      <c r="M15" s="66">
        <v>5</v>
      </c>
      <c r="N15" s="66">
        <v>2</v>
      </c>
      <c r="O15" s="66"/>
      <c r="P15" s="66"/>
      <c r="Q15" s="66"/>
      <c r="R15" s="66"/>
      <c r="S15" s="66"/>
      <c r="T15" s="67">
        <f>IF(E15="","",SUM(E15:S15)+(COUNTIF(E15:S15,"5*")*5))</f>
        <v>10</v>
      </c>
      <c r="U15" s="68"/>
      <c r="V15" s="69">
        <v>0.46111111111111108</v>
      </c>
      <c r="W15" s="70" t="s">
        <v>19</v>
      </c>
      <c r="X15" s="71"/>
      <c r="Y15" s="71"/>
      <c r="Z15" s="72"/>
      <c r="AA15" s="72"/>
      <c r="AB15" s="73"/>
      <c r="AC15" s="74" t="str">
        <f>TEXT( (V16-V15+0.00000000000001),"[hh].mm.ss")</f>
        <v>04.17.23</v>
      </c>
    </row>
    <row r="16" spans="1:29" ht="15.75" thickBot="1">
      <c r="A16" s="34" t="s">
        <v>20</v>
      </c>
      <c r="B16" s="35" t="s">
        <v>108</v>
      </c>
      <c r="C16" s="15"/>
      <c r="D16" s="16"/>
      <c r="E16" s="75">
        <v>5</v>
      </c>
      <c r="F16" s="75">
        <v>1</v>
      </c>
      <c r="G16" s="75">
        <v>0</v>
      </c>
      <c r="H16" s="75">
        <v>1</v>
      </c>
      <c r="I16" s="75">
        <v>2</v>
      </c>
      <c r="J16" s="75">
        <v>0</v>
      </c>
      <c r="K16" s="75">
        <v>1</v>
      </c>
      <c r="L16" s="75">
        <v>1</v>
      </c>
      <c r="M16" s="75">
        <v>1</v>
      </c>
      <c r="N16" s="75">
        <v>3</v>
      </c>
      <c r="O16" s="75"/>
      <c r="P16" s="75"/>
      <c r="Q16" s="75"/>
      <c r="R16" s="75"/>
      <c r="S16" s="75"/>
      <c r="T16" s="76">
        <f>IF(E16="","",SUM(E16:S16)+(COUNTIF(E16:S16,"5*")*5))</f>
        <v>15</v>
      </c>
      <c r="U16" s="77"/>
      <c r="V16" s="78">
        <v>0.63984953703703706</v>
      </c>
      <c r="W16" s="79" t="s">
        <v>22</v>
      </c>
      <c r="X16" s="80"/>
      <c r="Y16" s="80"/>
      <c r="Z16" s="81"/>
      <c r="AA16" s="82"/>
      <c r="AB16" s="83"/>
      <c r="AC16" s="84" t="str">
        <f>TEXT(IF($E14="","",(IF($E15="",T14/(15-(COUNTIF($E14:$S14,""))),(IF($E16="",(T14+T15)/(30-(COUNTIF($E14:$S14,"")+COUNTIF($E15:$S15,""))), (T14+T15+T16)/(45-(COUNTIF($E14:$S14,"")+COUNTIF($E15:$S15,"")+COUNTIF($E16:$S16,"")))))))),"0,00")</f>
        <v>1,13</v>
      </c>
    </row>
    <row r="17" spans="1:29" ht="15.75" thickBot="1">
      <c r="A17" s="54">
        <v>302</v>
      </c>
      <c r="B17" s="55" t="s">
        <v>109</v>
      </c>
      <c r="C17" s="56" t="s">
        <v>110</v>
      </c>
      <c r="D17" s="56"/>
      <c r="E17" s="57">
        <v>0</v>
      </c>
      <c r="F17" s="57">
        <v>3</v>
      </c>
      <c r="G17" s="57">
        <v>0</v>
      </c>
      <c r="H17" s="57">
        <v>0</v>
      </c>
      <c r="I17" s="57">
        <v>1</v>
      </c>
      <c r="J17" s="57">
        <v>1</v>
      </c>
      <c r="K17" s="57">
        <v>0</v>
      </c>
      <c r="L17" s="57">
        <v>1</v>
      </c>
      <c r="M17" s="57">
        <v>20</v>
      </c>
      <c r="N17" s="57">
        <v>3</v>
      </c>
      <c r="O17" s="57"/>
      <c r="P17" s="57"/>
      <c r="Q17" s="57"/>
      <c r="R17" s="57"/>
      <c r="S17" s="57"/>
      <c r="T17" s="58">
        <f>IF(E17="","",SUM(E17:S17)+(COUNTIF(E17:S17,"5*")*5))</f>
        <v>29</v>
      </c>
      <c r="U17" s="59"/>
      <c r="V17" s="60">
        <f>SUM(T17:T19)+IF(ISNUMBER(U17),U17,0)+IF(ISNUMBER(U18),U18,0)+IF(ISNUMBER(U19),U19,0)</f>
        <v>36</v>
      </c>
      <c r="W17" s="61">
        <f>COUNTIF($E17:$S17,0)+COUNTIF($E18:$S18,0)+COUNTIF($E19:$S19,0)</f>
        <v>21</v>
      </c>
      <c r="X17" s="61">
        <f>COUNTIF($E17:$S17,1)+COUNTIF($E18:$S18,1)+COUNTIF($E19:$S19,1)</f>
        <v>5</v>
      </c>
      <c r="Y17" s="61">
        <f>COUNTIF($E17:$S17,2)+COUNTIF($E18:$S18,2)+COUNTIF($E19:$S19,2)</f>
        <v>0</v>
      </c>
      <c r="Z17" s="61">
        <f>COUNTIF($E17:$S17,3)+COUNTIF($E18:$S18,3)+COUNTIF($E19:$S19,3)</f>
        <v>2</v>
      </c>
      <c r="AA17" s="61">
        <f>COUNTIF($E17:$S17,5)+COUNTIF($E18:$S18,5)+COUNTIF($E19:$S19,5)</f>
        <v>1</v>
      </c>
      <c r="AB17" s="62">
        <f>COUNTIF($E17:$S17,"5*")+COUNTIF($E18:$S18,"5*")+COUNTIF($E19:$S19,"5*")</f>
        <v>0</v>
      </c>
      <c r="AC17" s="63">
        <f>COUNTIF($E17:$S17,20)+COUNTIF($E18:$S18,20)+COUNTIF($E19:$S19,20)</f>
        <v>1</v>
      </c>
    </row>
    <row r="18" spans="1:29" ht="16.5" thickBot="1">
      <c r="A18" s="64" t="s">
        <v>34</v>
      </c>
      <c r="B18" s="65" t="s">
        <v>17</v>
      </c>
      <c r="C18" s="65" t="s">
        <v>92</v>
      </c>
      <c r="D18" s="65"/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1</v>
      </c>
      <c r="N18" s="66">
        <v>1</v>
      </c>
      <c r="O18" s="66"/>
      <c r="P18" s="66"/>
      <c r="Q18" s="66"/>
      <c r="R18" s="66"/>
      <c r="S18" s="66"/>
      <c r="T18" s="67">
        <f>IF(E18="","",SUM(E18:S18)+(COUNTIF(E18:S18,"5*")*5))</f>
        <v>2</v>
      </c>
      <c r="U18" s="68"/>
      <c r="V18" s="69">
        <v>0.46180555555555552</v>
      </c>
      <c r="W18" s="70" t="s">
        <v>19</v>
      </c>
      <c r="X18" s="71"/>
      <c r="Y18" s="71"/>
      <c r="Z18" s="72"/>
      <c r="AA18" s="72"/>
      <c r="AB18" s="73"/>
      <c r="AC18" s="74" t="e">
        <f>TEXT( (V19-V18+0.00000000000001),"[hh].mm.ss")</f>
        <v>#VALUE!</v>
      </c>
    </row>
    <row r="19" spans="1:29" ht="15.75" thickBot="1">
      <c r="A19" s="34" t="s">
        <v>20</v>
      </c>
      <c r="B19" s="35" t="s">
        <v>27</v>
      </c>
      <c r="C19" s="15"/>
      <c r="D19" s="16"/>
      <c r="E19" s="75">
        <v>0</v>
      </c>
      <c r="F19" s="75">
        <v>0</v>
      </c>
      <c r="G19" s="75">
        <v>0</v>
      </c>
      <c r="H19" s="75">
        <v>0</v>
      </c>
      <c r="I19" s="75">
        <v>0</v>
      </c>
      <c r="J19" s="75">
        <v>0</v>
      </c>
      <c r="K19" s="75">
        <v>0</v>
      </c>
      <c r="L19" s="75">
        <v>0</v>
      </c>
      <c r="M19" s="75">
        <v>0</v>
      </c>
      <c r="N19" s="75">
        <v>5</v>
      </c>
      <c r="O19" s="75"/>
      <c r="P19" s="75"/>
      <c r="Q19" s="75"/>
      <c r="R19" s="75"/>
      <c r="S19" s="75"/>
      <c r="T19" s="76">
        <f>IF(E19="","",SUM(E19:S19)+(COUNTIF(E19:S19,"5*")*5))</f>
        <v>5</v>
      </c>
      <c r="U19" s="77"/>
      <c r="V19" s="78">
        <v>0.27152777777777776</v>
      </c>
      <c r="W19" s="79" t="s">
        <v>22</v>
      </c>
      <c r="X19" s="80"/>
      <c r="Y19" s="80"/>
      <c r="Z19" s="81"/>
      <c r="AA19" s="82"/>
      <c r="AB19" s="83"/>
      <c r="AC19" s="84" t="str">
        <f>TEXT(IF($E17="","",(IF($E18="",T17/(15-(COUNTIF($E17:$S17,""))),(IF($E19="",(T17+T18)/(30-(COUNTIF($E17:$S17,"")+COUNTIF($E18:$S18,""))), (T17+T18+T19)/(45-(COUNTIF($E17:$S17,"")+COUNTIF($E18:$S18,"")+COUNTIF($E19:$S19,"")))))))),"0,00")</f>
        <v>1,20</v>
      </c>
    </row>
    <row r="20" spans="1:29" ht="15.75" thickBot="1">
      <c r="A20" s="54">
        <v>311</v>
      </c>
      <c r="B20" s="55" t="s">
        <v>111</v>
      </c>
      <c r="C20" s="56" t="s">
        <v>65</v>
      </c>
      <c r="D20" s="56"/>
      <c r="E20" s="57">
        <v>3</v>
      </c>
      <c r="F20" s="57">
        <v>3</v>
      </c>
      <c r="G20" s="57">
        <v>0</v>
      </c>
      <c r="H20" s="57">
        <v>0</v>
      </c>
      <c r="I20" s="57">
        <v>5</v>
      </c>
      <c r="J20" s="57">
        <v>5</v>
      </c>
      <c r="K20" s="57">
        <v>3</v>
      </c>
      <c r="L20" s="57">
        <v>3</v>
      </c>
      <c r="M20" s="57">
        <v>0</v>
      </c>
      <c r="N20" s="57">
        <v>3</v>
      </c>
      <c r="O20" s="57"/>
      <c r="P20" s="57"/>
      <c r="Q20" s="57"/>
      <c r="R20" s="57"/>
      <c r="S20" s="57"/>
      <c r="T20" s="58">
        <f>IF(E20="","",SUM(E20:S20)+(COUNTIF(E20:S20,"5*")*5))</f>
        <v>25</v>
      </c>
      <c r="U20" s="59"/>
      <c r="V20" s="60">
        <f>SUM(T20:T22)+IF(ISNUMBER(U20),U20,0)+IF(ISNUMBER(U21),U21,0)+IF(ISNUMBER(U22),U22,0)</f>
        <v>76</v>
      </c>
      <c r="W20" s="61">
        <f>COUNTIF($E20:$S20,0)+COUNTIF($E21:$S21,0)+COUNTIF($E22:$S22,0)</f>
        <v>8</v>
      </c>
      <c r="X20" s="61">
        <f>COUNTIF($E20:$S20,1)+COUNTIF($E21:$S21,1)+COUNTIF($E22:$S22,1)</f>
        <v>1</v>
      </c>
      <c r="Y20" s="61">
        <f>COUNTIF($E20:$S20,2)+COUNTIF($E21:$S21,2)+COUNTIF($E22:$S22,2)</f>
        <v>4</v>
      </c>
      <c r="Z20" s="61">
        <f>COUNTIF($E20:$S20,3)+COUNTIF($E21:$S21,3)+COUNTIF($E22:$S22,3)</f>
        <v>9</v>
      </c>
      <c r="AA20" s="61">
        <f>COUNTIF($E20:$S20,5)+COUNTIF($E21:$S21,5)+COUNTIF($E22:$S22,5)</f>
        <v>8</v>
      </c>
      <c r="AB20" s="62">
        <f>COUNTIF($E20:$S20,"5*")+COUNTIF($E21:$S21,"5*")+COUNTIF($E22:$S22,"5*")</f>
        <v>0</v>
      </c>
      <c r="AC20" s="63">
        <f>COUNTIF($E20:$S20,20)+COUNTIF($E21:$S21,20)+COUNTIF($E22:$S22,20)</f>
        <v>0</v>
      </c>
    </row>
    <row r="21" spans="1:29" ht="16.5" thickBot="1">
      <c r="A21" s="64" t="s">
        <v>39</v>
      </c>
      <c r="B21" s="65" t="s">
        <v>17</v>
      </c>
      <c r="C21" s="65" t="s">
        <v>112</v>
      </c>
      <c r="D21" s="65"/>
      <c r="E21" s="66">
        <v>5</v>
      </c>
      <c r="F21" s="66">
        <v>3</v>
      </c>
      <c r="G21" s="66">
        <v>5</v>
      </c>
      <c r="H21" s="66">
        <v>0</v>
      </c>
      <c r="I21" s="66">
        <v>5</v>
      </c>
      <c r="J21" s="66">
        <v>5</v>
      </c>
      <c r="K21" s="66">
        <v>2</v>
      </c>
      <c r="L21" s="66">
        <v>2</v>
      </c>
      <c r="M21" s="66">
        <v>5</v>
      </c>
      <c r="N21" s="66">
        <v>2</v>
      </c>
      <c r="O21" s="66"/>
      <c r="P21" s="66"/>
      <c r="Q21" s="66"/>
      <c r="R21" s="66"/>
      <c r="S21" s="66"/>
      <c r="T21" s="67">
        <f>IF(E21="","",SUM(E21:S21)+(COUNTIF(E21:S21,"5*")*5))</f>
        <v>34</v>
      </c>
      <c r="U21" s="68"/>
      <c r="V21" s="69">
        <v>0.45902777777777776</v>
      </c>
      <c r="W21" s="70" t="s">
        <v>19</v>
      </c>
      <c r="X21" s="71"/>
      <c r="Y21" s="71"/>
      <c r="Z21" s="72"/>
      <c r="AA21" s="72"/>
      <c r="AB21" s="73"/>
      <c r="AC21" s="74" t="str">
        <f>TEXT( (V22-V21+0.00000000000001),"[hh].mm.ss")</f>
        <v>05.27.03</v>
      </c>
    </row>
    <row r="22" spans="1:29" ht="15.75" thickBot="1">
      <c r="A22" s="34" t="s">
        <v>20</v>
      </c>
      <c r="B22" s="35" t="s">
        <v>21</v>
      </c>
      <c r="C22" s="15"/>
      <c r="D22" s="16"/>
      <c r="E22" s="75">
        <v>1</v>
      </c>
      <c r="F22" s="75">
        <v>3</v>
      </c>
      <c r="G22" s="75">
        <v>0</v>
      </c>
      <c r="H22" s="75">
        <v>0</v>
      </c>
      <c r="I22" s="75">
        <v>5</v>
      </c>
      <c r="J22" s="75">
        <v>2</v>
      </c>
      <c r="K22" s="75">
        <v>0</v>
      </c>
      <c r="L22" s="75">
        <v>0</v>
      </c>
      <c r="M22" s="75">
        <v>3</v>
      </c>
      <c r="N22" s="75">
        <v>3</v>
      </c>
      <c r="O22" s="75"/>
      <c r="P22" s="75"/>
      <c r="Q22" s="75"/>
      <c r="R22" s="75"/>
      <c r="S22" s="75"/>
      <c r="T22" s="76">
        <f>IF(E22="","",SUM(E22:S22)+(COUNTIF(E22:S22,"5*")*5))</f>
        <v>17</v>
      </c>
      <c r="U22" s="77"/>
      <c r="V22" s="78">
        <v>0.68614583333333334</v>
      </c>
      <c r="W22" s="79" t="s">
        <v>22</v>
      </c>
      <c r="X22" s="80"/>
      <c r="Y22" s="80"/>
      <c r="Z22" s="81"/>
      <c r="AA22" s="82"/>
      <c r="AB22" s="83"/>
      <c r="AC22" s="84" t="str">
        <f>TEXT(IF($E20="","",(IF($E21="",T20/(15-(COUNTIF($E20:$S20,""))),(IF($E22="",(T20+T21)/(30-(COUNTIF($E20:$S20,"")+COUNTIF($E21:$S21,""))), (T20+T21+T22)/(45-(COUNTIF($E20:$S20,"")+COUNTIF($E21:$S21,"")+COUNTIF($E22:$S22,"")))))))),"0,00")</f>
        <v>2,53</v>
      </c>
    </row>
    <row r="23" spans="1:29" ht="15.75" thickBot="1">
      <c r="A23" s="54">
        <v>312</v>
      </c>
      <c r="B23" s="55" t="s">
        <v>113</v>
      </c>
      <c r="C23" s="56" t="s">
        <v>114</v>
      </c>
      <c r="D23" s="56"/>
      <c r="E23" s="57">
        <v>3</v>
      </c>
      <c r="F23" s="57">
        <v>3</v>
      </c>
      <c r="G23" s="57">
        <v>5</v>
      </c>
      <c r="H23" s="57">
        <v>0</v>
      </c>
      <c r="I23" s="57">
        <v>3</v>
      </c>
      <c r="J23" s="57">
        <v>5</v>
      </c>
      <c r="K23" s="57">
        <v>3</v>
      </c>
      <c r="L23" s="57">
        <v>3</v>
      </c>
      <c r="M23" s="57">
        <v>3</v>
      </c>
      <c r="N23" s="57">
        <v>5</v>
      </c>
      <c r="O23" s="57"/>
      <c r="P23" s="57"/>
      <c r="Q23" s="57"/>
      <c r="R23" s="57"/>
      <c r="S23" s="57"/>
      <c r="T23" s="58">
        <f>IF(E23="","",SUM(E23:S23)+(COUNTIF(E23:S23,"5*")*5))</f>
        <v>33</v>
      </c>
      <c r="U23" s="59"/>
      <c r="V23" s="60">
        <f>SUM(T23:T25)+IF(ISNUMBER(U23),U23,0)+IF(ISNUMBER(U24),U24,0)+IF(ISNUMBER(U25),U25,0)</f>
        <v>86</v>
      </c>
      <c r="W23" s="61">
        <f>COUNTIF($E23:$S23,0)+COUNTIF($E24:$S24,0)+COUNTIF($E25:$S25,0)</f>
        <v>3</v>
      </c>
      <c r="X23" s="61">
        <f>COUNTIF($E23:$S23,1)+COUNTIF($E24:$S24,1)+COUNTIF($E25:$S25,1)</f>
        <v>2</v>
      </c>
      <c r="Y23" s="61">
        <f>COUNTIF($E23:$S23,2)+COUNTIF($E24:$S24,2)+COUNTIF($E25:$S25,2)</f>
        <v>3</v>
      </c>
      <c r="Z23" s="61">
        <f>COUNTIF($E23:$S23,3)+COUNTIF($E24:$S24,3)+COUNTIF($E25:$S25,3)</f>
        <v>16</v>
      </c>
      <c r="AA23" s="61">
        <f>COUNTIF($E23:$S23,5)+COUNTIF($E24:$S24,5)+COUNTIF($E25:$S25,5)</f>
        <v>6</v>
      </c>
      <c r="AB23" s="62">
        <f>COUNTIF($E23:$S23,"5*")+COUNTIF($E24:$S24,"5*")+COUNTIF($E25:$S25,"5*")</f>
        <v>0</v>
      </c>
      <c r="AC23" s="63">
        <f>COUNTIF($E23:$S23,20)+COUNTIF($E24:$S24,20)+COUNTIF($E25:$S25,20)</f>
        <v>0</v>
      </c>
    </row>
    <row r="24" spans="1:29" ht="16.5" thickBot="1">
      <c r="A24" s="64" t="s">
        <v>44</v>
      </c>
      <c r="B24" s="65" t="s">
        <v>17</v>
      </c>
      <c r="C24" s="65" t="s">
        <v>92</v>
      </c>
      <c r="D24" s="65"/>
      <c r="E24" s="66">
        <v>3</v>
      </c>
      <c r="F24" s="66">
        <v>3</v>
      </c>
      <c r="G24" s="66">
        <v>3</v>
      </c>
      <c r="H24" s="66">
        <v>1</v>
      </c>
      <c r="I24" s="66">
        <v>5</v>
      </c>
      <c r="J24" s="66">
        <v>2</v>
      </c>
      <c r="K24" s="66">
        <v>3</v>
      </c>
      <c r="L24" s="66">
        <v>5</v>
      </c>
      <c r="M24" s="66">
        <v>3</v>
      </c>
      <c r="N24" s="66">
        <v>3</v>
      </c>
      <c r="O24" s="66"/>
      <c r="P24" s="66"/>
      <c r="Q24" s="66"/>
      <c r="R24" s="66"/>
      <c r="S24" s="66"/>
      <c r="T24" s="67">
        <f>IF(E24="","",SUM(E24:S24)+(COUNTIF(E24:S24,"5*")*5))</f>
        <v>31</v>
      </c>
      <c r="U24" s="68"/>
      <c r="V24" s="69">
        <v>0.4597222222222222</v>
      </c>
      <c r="W24" s="70" t="s">
        <v>19</v>
      </c>
      <c r="X24" s="71"/>
      <c r="Y24" s="71"/>
      <c r="Z24" s="72"/>
      <c r="AA24" s="72"/>
      <c r="AB24" s="73"/>
      <c r="AC24" s="74" t="str">
        <f>TEXT( (V25-V24+0.00000000000001),"[hh].mm.ss")</f>
        <v>04.55.12</v>
      </c>
    </row>
    <row r="25" spans="1:29" ht="15.75" thickBot="1">
      <c r="A25" s="34" t="s">
        <v>20</v>
      </c>
      <c r="B25" s="35" t="s">
        <v>115</v>
      </c>
      <c r="C25" s="15"/>
      <c r="D25" s="16"/>
      <c r="E25" s="75">
        <v>2</v>
      </c>
      <c r="F25" s="75">
        <v>3</v>
      </c>
      <c r="G25" s="75">
        <v>0</v>
      </c>
      <c r="H25" s="75">
        <v>2</v>
      </c>
      <c r="I25" s="75">
        <v>3</v>
      </c>
      <c r="J25" s="75">
        <v>0</v>
      </c>
      <c r="K25" s="75">
        <v>1</v>
      </c>
      <c r="L25" s="75">
        <v>3</v>
      </c>
      <c r="M25" s="75">
        <v>3</v>
      </c>
      <c r="N25" s="75">
        <v>5</v>
      </c>
      <c r="O25" s="75"/>
      <c r="P25" s="75"/>
      <c r="Q25" s="75"/>
      <c r="R25" s="75"/>
      <c r="S25" s="75"/>
      <c r="T25" s="76">
        <f>IF(E25="","",SUM(E25:S25)+(COUNTIF(E25:S25,"5*")*5))</f>
        <v>22</v>
      </c>
      <c r="U25" s="77"/>
      <c r="V25" s="78">
        <v>0.66472222222222221</v>
      </c>
      <c r="W25" s="79" t="s">
        <v>22</v>
      </c>
      <c r="X25" s="80"/>
      <c r="Y25" s="80"/>
      <c r="Z25" s="81"/>
      <c r="AA25" s="82"/>
      <c r="AB25" s="83"/>
      <c r="AC25" s="84" t="str">
        <f>TEXT(IF($E23="","",(IF($E24="",T23/(15-(COUNTIF($E23:$S23,""))),(IF($E25="",(T23+T24)/(30-(COUNTIF($E23:$S23,"")+COUNTIF($E24:$S24,""))), (T23+T24+T25)/(45-(COUNTIF($E23:$S23,"")+COUNTIF($E24:$S24,"")+COUNTIF($E25:$S25,"")))))))),"0,00")</f>
        <v>2,87</v>
      </c>
    </row>
    <row r="26" spans="1:29" ht="15.75" thickBot="1">
      <c r="A26" s="54">
        <v>310</v>
      </c>
      <c r="B26" s="55" t="s">
        <v>116</v>
      </c>
      <c r="C26" s="56" t="s">
        <v>117</v>
      </c>
      <c r="D26" s="56"/>
      <c r="E26" s="57">
        <v>3</v>
      </c>
      <c r="F26" s="57">
        <v>3</v>
      </c>
      <c r="G26" s="57">
        <v>3</v>
      </c>
      <c r="H26" s="57">
        <v>0</v>
      </c>
      <c r="I26" s="57">
        <v>3</v>
      </c>
      <c r="J26" s="57">
        <v>5</v>
      </c>
      <c r="K26" s="57">
        <v>3</v>
      </c>
      <c r="L26" s="57">
        <v>3</v>
      </c>
      <c r="M26" s="57">
        <v>3</v>
      </c>
      <c r="N26" s="57">
        <v>3</v>
      </c>
      <c r="O26" s="57"/>
      <c r="P26" s="57"/>
      <c r="Q26" s="57"/>
      <c r="R26" s="57"/>
      <c r="S26" s="57"/>
      <c r="T26" s="58">
        <f>IF(E26="","",SUM(E26:S26)+(COUNTIF(E26:S26,"5*")*5))</f>
        <v>29</v>
      </c>
      <c r="U26" s="59"/>
      <c r="V26" s="60">
        <f>SUM(T26:T28)+IF(ISNUMBER(U26),U26,0)+IF(ISNUMBER(U27),U27,0)+IF(ISNUMBER(U28),U28,0)</f>
        <v>97</v>
      </c>
      <c r="W26" s="61">
        <f>COUNTIF($E26:$S26,0)+COUNTIF($E27:$S27,0)+COUNTIF($E28:$S28,0)</f>
        <v>1</v>
      </c>
      <c r="X26" s="61">
        <f>COUNTIF($E26:$S26,1)+COUNTIF($E27:$S27,1)+COUNTIF($E28:$S28,1)</f>
        <v>1</v>
      </c>
      <c r="Y26" s="61">
        <f>COUNTIF($E26:$S26,2)+COUNTIF($E27:$S27,2)+COUNTIF($E28:$S28,2)</f>
        <v>2</v>
      </c>
      <c r="Z26" s="61">
        <f>COUNTIF($E26:$S26,3)+COUNTIF($E27:$S27,3)+COUNTIF($E28:$S28,3)</f>
        <v>19</v>
      </c>
      <c r="AA26" s="61">
        <f>COUNTIF($E26:$S26,5)+COUNTIF($E27:$S27,5)+COUNTIF($E28:$S28,5)</f>
        <v>7</v>
      </c>
      <c r="AB26" s="62">
        <f>COUNTIF($E26:$S26,"5*")+COUNTIF($E27:$S27,"5*")+COUNTIF($E28:$S28,"5*")</f>
        <v>0</v>
      </c>
      <c r="AC26" s="63">
        <f>COUNTIF($E26:$S26,20)+COUNTIF($E27:$S27,20)+COUNTIF($E28:$S28,20)</f>
        <v>0</v>
      </c>
    </row>
    <row r="27" spans="1:29" ht="16.5" thickBot="1">
      <c r="A27" s="64" t="s">
        <v>48</v>
      </c>
      <c r="B27" s="65" t="s">
        <v>17</v>
      </c>
      <c r="C27" s="65" t="s">
        <v>112</v>
      </c>
      <c r="D27" s="65"/>
      <c r="E27" s="66">
        <v>3</v>
      </c>
      <c r="F27" s="66">
        <v>3</v>
      </c>
      <c r="G27" s="66">
        <v>2</v>
      </c>
      <c r="H27" s="66">
        <v>3</v>
      </c>
      <c r="I27" s="66">
        <v>5</v>
      </c>
      <c r="J27" s="66">
        <v>5</v>
      </c>
      <c r="K27" s="66">
        <v>3</v>
      </c>
      <c r="L27" s="66">
        <v>5</v>
      </c>
      <c r="M27" s="66">
        <v>3</v>
      </c>
      <c r="N27" s="66">
        <v>5</v>
      </c>
      <c r="O27" s="66"/>
      <c r="P27" s="66"/>
      <c r="Q27" s="66"/>
      <c r="R27" s="66"/>
      <c r="S27" s="66"/>
      <c r="T27" s="67">
        <f>IF(E27="","",SUM(E27:S27)+(COUNTIF(E27:S27,"5*")*5))</f>
        <v>37</v>
      </c>
      <c r="U27" s="68"/>
      <c r="V27" s="69">
        <v>0.45833333333333331</v>
      </c>
      <c r="W27" s="70" t="s">
        <v>19</v>
      </c>
      <c r="X27" s="71"/>
      <c r="Y27" s="71"/>
      <c r="Z27" s="72"/>
      <c r="AA27" s="72"/>
      <c r="AB27" s="73"/>
      <c r="AC27" s="74" t="str">
        <f>TEXT( (V28-V27+0.00000000000001),"[hh].mm.ss")</f>
        <v>05.01.13</v>
      </c>
    </row>
    <row r="28" spans="1:29" ht="15.75" thickBot="1">
      <c r="A28" s="34" t="s">
        <v>20</v>
      </c>
      <c r="B28" s="35" t="s">
        <v>21</v>
      </c>
      <c r="C28" s="15"/>
      <c r="D28" s="16"/>
      <c r="E28" s="75">
        <v>5</v>
      </c>
      <c r="F28" s="75">
        <v>3</v>
      </c>
      <c r="G28" s="75">
        <v>2</v>
      </c>
      <c r="H28" s="75">
        <v>3</v>
      </c>
      <c r="I28" s="75">
        <v>5</v>
      </c>
      <c r="J28" s="75">
        <v>1</v>
      </c>
      <c r="K28" s="75">
        <v>3</v>
      </c>
      <c r="L28" s="75">
        <v>3</v>
      </c>
      <c r="M28" s="75">
        <v>3</v>
      </c>
      <c r="N28" s="75">
        <v>3</v>
      </c>
      <c r="O28" s="75"/>
      <c r="P28" s="75"/>
      <c r="Q28" s="75"/>
      <c r="R28" s="75"/>
      <c r="S28" s="75"/>
      <c r="T28" s="76">
        <f>IF(E28="","",SUM(E28:S28)+(COUNTIF(E28:S28,"5*")*5))</f>
        <v>31</v>
      </c>
      <c r="U28" s="77"/>
      <c r="V28" s="88">
        <v>0.66751157407407413</v>
      </c>
      <c r="W28" s="79" t="s">
        <v>22</v>
      </c>
      <c r="X28" s="80"/>
      <c r="Y28" s="80"/>
      <c r="Z28" s="81"/>
      <c r="AA28" s="82"/>
      <c r="AB28" s="83"/>
      <c r="AC28" s="84" t="str">
        <f>TEXT(IF($E26="","",(IF($E27="",T26/(15-(COUNTIF($E26:$S26,""))),(IF($E28="",(T26+T27)/(30-(COUNTIF($E26:$S26,"")+COUNTIF($E27:$S27,""))), (T26+T27+T28)/(45-(COUNTIF($E26:$S26,"")+COUNTIF($E27:$S27,"")+COUNTIF($E28:$S28,"")))))))),"0,00")</f>
        <v>3,23</v>
      </c>
    </row>
    <row r="29" spans="1:29" ht="15.75" thickTop="1">
      <c r="A29" s="43" t="s">
        <v>9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5"/>
      <c r="X29" s="45"/>
      <c r="Y29" s="45"/>
      <c r="Z29" s="45"/>
      <c r="AA29" s="45"/>
      <c r="AB29" s="45"/>
      <c r="AC29" s="46"/>
    </row>
  </sheetData>
  <mergeCells count="2">
    <mergeCell ref="A1:AC1"/>
    <mergeCell ref="B2:AA2"/>
  </mergeCells>
  <pageMargins left="0.70866141732283472" right="0.70866141732283472" top="0.78740157480314965" bottom="0.78740157480314965" header="0.31496062992125984" footer="0.31496062992125984"/>
  <pageSetup paperSize="9" scale="74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C30"/>
  <sheetViews>
    <sheetView tabSelected="1" workbookViewId="0">
      <selection activeCell="J11" sqref="J11:J12"/>
    </sheetView>
  </sheetViews>
  <sheetFormatPr defaultRowHeight="15"/>
  <cols>
    <col min="1" max="1" width="5.42578125" customWidth="1"/>
    <col min="2" max="2" width="13.85546875" customWidth="1"/>
    <col min="5" max="19" width="4.5703125" customWidth="1"/>
    <col min="20" max="20" width="9.28515625" bestFit="1" customWidth="1"/>
    <col min="22" max="22" width="10.140625" customWidth="1"/>
    <col min="23" max="28" width="4.5703125" customWidth="1"/>
    <col min="29" max="29" width="6.85546875" bestFit="1" customWidth="1"/>
  </cols>
  <sheetData>
    <row r="1" spans="1:29" ht="50.25" thickTop="1">
      <c r="A1" s="51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3"/>
    </row>
    <row r="2" spans="1:29" ht="50.25" thickBot="1">
      <c r="A2" s="1"/>
      <c r="B2" s="50" t="s">
        <v>10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2" t="s">
        <v>13</v>
      </c>
      <c r="AC2" s="3"/>
    </row>
    <row r="3" spans="1:29" ht="34.5">
      <c r="A3" s="4"/>
      <c r="B3" s="5" t="str">
        <f>[1]Zaklad!C4</f>
        <v>Kramolínské šlapačky</v>
      </c>
      <c r="C3" s="6"/>
      <c r="D3" s="6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8">
        <v>11</v>
      </c>
    </row>
    <row r="4" spans="1:29" ht="15.75">
      <c r="A4" s="9">
        <v>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1" t="str">
        <f>[1]Zaklad!C14</f>
        <v>EMN 40/356</v>
      </c>
      <c r="AB4" s="12"/>
      <c r="AC4" s="13"/>
    </row>
    <row r="5" spans="1:29" ht="16.5" thickBot="1">
      <c r="A5" s="1"/>
      <c r="B5" s="14" t="str">
        <f>[1]Zaklad!C6</f>
        <v>Trial Team Březová v AČR</v>
      </c>
      <c r="C5" s="15"/>
      <c r="D5" s="15"/>
      <c r="E5" s="16"/>
      <c r="F5" s="16"/>
      <c r="G5" s="16"/>
      <c r="H5" s="16"/>
      <c r="I5" s="16"/>
      <c r="J5" s="16"/>
      <c r="K5" s="16"/>
      <c r="L5" s="16"/>
      <c r="M5" s="16"/>
      <c r="N5" s="16"/>
      <c r="O5" s="17" t="str">
        <f>[1]Zaklad!C8</f>
        <v>Kramolín</v>
      </c>
      <c r="P5" s="16"/>
      <c r="Q5" s="16"/>
      <c r="R5" s="16"/>
      <c r="S5" s="16"/>
      <c r="T5" s="18"/>
      <c r="U5" s="18"/>
      <c r="V5" s="19" t="str">
        <f>CONCATENATE(TEXT([1]Zaklad!C10,"dd/mm/rr"))</f>
        <v>05/10/19</v>
      </c>
      <c r="W5" s="20"/>
      <c r="X5" s="20"/>
      <c r="Y5" s="20"/>
      <c r="Z5" s="18"/>
      <c r="AA5" s="21" t="str">
        <f>[1]Zaklad!C13</f>
        <v>AČR 230/106</v>
      </c>
      <c r="AB5" s="22"/>
      <c r="AC5" s="23"/>
    </row>
    <row r="6" spans="1:29">
      <c r="A6" s="24"/>
      <c r="B6" s="25"/>
      <c r="C6" s="25"/>
      <c r="D6" s="25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7" t="s">
        <v>3</v>
      </c>
      <c r="U6" s="28"/>
      <c r="V6" s="29"/>
      <c r="W6" s="30" t="s">
        <v>4</v>
      </c>
      <c r="X6" s="31"/>
      <c r="Y6" s="31"/>
      <c r="Z6" s="32"/>
      <c r="AA6" s="32"/>
      <c r="AB6" s="32"/>
      <c r="AC6" s="33"/>
    </row>
    <row r="7" spans="1:29" ht="15.75" thickBot="1">
      <c r="A7" s="34"/>
      <c r="B7" s="35"/>
      <c r="C7" s="35"/>
      <c r="D7" s="35"/>
      <c r="E7" s="36">
        <v>1</v>
      </c>
      <c r="F7" s="36">
        <v>2</v>
      </c>
      <c r="G7" s="36">
        <v>3</v>
      </c>
      <c r="H7" s="36">
        <v>4</v>
      </c>
      <c r="I7" s="36">
        <v>5</v>
      </c>
      <c r="J7" s="36">
        <v>6</v>
      </c>
      <c r="K7" s="36">
        <v>7</v>
      </c>
      <c r="L7" s="36">
        <v>8</v>
      </c>
      <c r="M7" s="36">
        <v>9</v>
      </c>
      <c r="N7" s="36">
        <v>10</v>
      </c>
      <c r="O7" s="36">
        <v>11</v>
      </c>
      <c r="P7" s="36">
        <v>12</v>
      </c>
      <c r="Q7" s="36">
        <v>13</v>
      </c>
      <c r="R7" s="36">
        <v>14</v>
      </c>
      <c r="S7" s="36">
        <v>15</v>
      </c>
      <c r="T7" s="37" t="s">
        <v>5</v>
      </c>
      <c r="U7" s="37" t="s">
        <v>6</v>
      </c>
      <c r="V7" s="38" t="s">
        <v>7</v>
      </c>
      <c r="W7" s="39">
        <v>0</v>
      </c>
      <c r="X7" s="40">
        <v>1</v>
      </c>
      <c r="Y7" s="40">
        <v>2</v>
      </c>
      <c r="Z7" s="40">
        <v>3</v>
      </c>
      <c r="AA7" s="40">
        <v>5</v>
      </c>
      <c r="AB7" s="41" t="s">
        <v>8</v>
      </c>
      <c r="AC7" s="42">
        <v>20</v>
      </c>
    </row>
    <row r="8" spans="1:29" ht="15.75" thickBot="1">
      <c r="A8" s="54">
        <v>357</v>
      </c>
      <c r="B8" s="55" t="s">
        <v>118</v>
      </c>
      <c r="C8" s="56" t="s">
        <v>119</v>
      </c>
      <c r="D8" s="56"/>
      <c r="E8" s="57">
        <v>0</v>
      </c>
      <c r="F8" s="57">
        <v>0</v>
      </c>
      <c r="G8" s="57">
        <v>0</v>
      </c>
      <c r="H8" s="57">
        <v>3</v>
      </c>
      <c r="I8" s="57">
        <v>0</v>
      </c>
      <c r="J8" s="57">
        <v>0</v>
      </c>
      <c r="K8" s="57">
        <v>0</v>
      </c>
      <c r="L8" s="57">
        <v>0</v>
      </c>
      <c r="M8" s="57">
        <v>1</v>
      </c>
      <c r="N8" s="57">
        <v>5</v>
      </c>
      <c r="O8" s="57"/>
      <c r="P8" s="57"/>
      <c r="Q8" s="57"/>
      <c r="R8" s="57"/>
      <c r="S8" s="57"/>
      <c r="T8" s="58">
        <f>IF(E8="","",SUM(E8:S8)+(COUNTIF(E8:S8,"5*")*5))</f>
        <v>9</v>
      </c>
      <c r="U8" s="59"/>
      <c r="V8" s="60">
        <f>SUM(T8:T10)+IF(ISNUMBER(U8),U8,0)+IF(ISNUMBER(U9),U9,0)+IF(ISNUMBER(U10),U10,0)</f>
        <v>22</v>
      </c>
      <c r="W8" s="61">
        <f>COUNTIF($E8:$S8,0)+COUNTIF($E9:$S9,0)+COUNTIF($E10:$S10,0)</f>
        <v>21</v>
      </c>
      <c r="X8" s="61">
        <f>COUNTIF($E8:$S8,1)+COUNTIF($E9:$S9,1)+COUNTIF($E10:$S10,1)</f>
        <v>4</v>
      </c>
      <c r="Y8" s="61">
        <f>COUNTIF($E8:$S8,2)+COUNTIF($E9:$S9,2)+COUNTIF($E10:$S10,2)</f>
        <v>1</v>
      </c>
      <c r="Z8" s="61">
        <f>COUNTIF($E8:$S8,3)+COUNTIF($E9:$S9,3)+COUNTIF($E10:$S10,3)</f>
        <v>2</v>
      </c>
      <c r="AA8" s="61">
        <f>COUNTIF($E8:$S8,5)+COUNTIF($E9:$S9,5)+COUNTIF($E10:$S10,5)</f>
        <v>2</v>
      </c>
      <c r="AB8" s="62">
        <f>COUNTIF($E8:$S8,"5*")+COUNTIF($E9:$S9,"5*")+COUNTIF($E10:$S10,"5*")</f>
        <v>0</v>
      </c>
      <c r="AC8" s="63">
        <f>COUNTIF($E8:$S8,20)+COUNTIF($E9:$S9,20)+COUNTIF($E10:$S10,20)</f>
        <v>0</v>
      </c>
    </row>
    <row r="9" spans="1:29" ht="16.5" thickBot="1">
      <c r="A9" s="64" t="s">
        <v>16</v>
      </c>
      <c r="B9" s="65" t="s">
        <v>35</v>
      </c>
      <c r="C9" s="65" t="s">
        <v>120</v>
      </c>
      <c r="D9" s="65"/>
      <c r="E9" s="66">
        <v>0</v>
      </c>
      <c r="F9" s="66">
        <v>0</v>
      </c>
      <c r="G9" s="66">
        <v>0</v>
      </c>
      <c r="H9" s="66">
        <v>3</v>
      </c>
      <c r="I9" s="66">
        <v>0</v>
      </c>
      <c r="J9" s="66">
        <v>2</v>
      </c>
      <c r="K9" s="66">
        <v>0</v>
      </c>
      <c r="L9" s="66">
        <v>0</v>
      </c>
      <c r="M9" s="66">
        <v>0</v>
      </c>
      <c r="N9" s="66">
        <v>1</v>
      </c>
      <c r="O9" s="66"/>
      <c r="P9" s="66"/>
      <c r="Q9" s="66"/>
      <c r="R9" s="66"/>
      <c r="S9" s="66"/>
      <c r="T9" s="67">
        <f>IF(E9="","",SUM(E9:S9)+(COUNTIF(E9:S9,"5*")*5))</f>
        <v>6</v>
      </c>
      <c r="U9" s="68"/>
      <c r="V9" s="69">
        <v>0.46736111111111106</v>
      </c>
      <c r="W9" s="70" t="s">
        <v>19</v>
      </c>
      <c r="X9" s="71"/>
      <c r="Y9" s="71"/>
      <c r="Z9" s="72"/>
      <c r="AA9" s="72"/>
      <c r="AB9" s="73"/>
      <c r="AC9" s="74" t="str">
        <f>TEXT( (V10-V9+0.00000000000001),"[hh].mm.ss")</f>
        <v>03.54.18</v>
      </c>
    </row>
    <row r="10" spans="1:29" ht="15.75" thickBot="1">
      <c r="A10" s="34" t="s">
        <v>20</v>
      </c>
      <c r="B10" s="35" t="s">
        <v>121</v>
      </c>
      <c r="C10" s="15"/>
      <c r="D10" s="16"/>
      <c r="E10" s="75">
        <v>0</v>
      </c>
      <c r="F10" s="75">
        <v>1</v>
      </c>
      <c r="G10" s="75">
        <v>0</v>
      </c>
      <c r="H10" s="75">
        <v>5</v>
      </c>
      <c r="I10" s="75">
        <v>0</v>
      </c>
      <c r="J10" s="75">
        <v>0</v>
      </c>
      <c r="K10" s="75">
        <v>0</v>
      </c>
      <c r="L10" s="75">
        <v>0</v>
      </c>
      <c r="M10" s="75">
        <v>0</v>
      </c>
      <c r="N10" s="75">
        <v>1</v>
      </c>
      <c r="O10" s="75"/>
      <c r="P10" s="75"/>
      <c r="Q10" s="75"/>
      <c r="R10" s="75"/>
      <c r="S10" s="75"/>
      <c r="T10" s="76">
        <f>IF(E10="","",SUM(E10:S10)+(COUNTIF(E10:S10,"5*")*5))</f>
        <v>7</v>
      </c>
      <c r="U10" s="77"/>
      <c r="V10" s="78">
        <v>0.63006944444444446</v>
      </c>
      <c r="W10" s="79" t="s">
        <v>22</v>
      </c>
      <c r="X10" s="80"/>
      <c r="Y10" s="80"/>
      <c r="Z10" s="81"/>
      <c r="AA10" s="82"/>
      <c r="AB10" s="83"/>
      <c r="AC10" s="84" t="str">
        <f>TEXT(IF($E8="","",(IF($E9="",T8/(15-(COUNTIF($E8:$S8,""))),(IF($E10="",(T8+T9)/(30-(COUNTIF($E8:$S8,"")+COUNTIF($E9:$S9,""))), (T8+T9+T10)/(45-(COUNTIF($E8:$S8,"")+COUNTIF($E9:$S9,"")+COUNTIF($E10:$S10,"")))))))),"0,00")</f>
        <v>0,73</v>
      </c>
    </row>
    <row r="11" spans="1:29" ht="15.75" thickBot="1">
      <c r="A11" s="54">
        <v>353</v>
      </c>
      <c r="B11" s="55" t="s">
        <v>28</v>
      </c>
      <c r="C11" s="56" t="s">
        <v>122</v>
      </c>
      <c r="D11" s="56"/>
      <c r="E11" s="57">
        <v>0</v>
      </c>
      <c r="F11" s="57">
        <v>0</v>
      </c>
      <c r="G11" s="57">
        <v>1</v>
      </c>
      <c r="H11" s="57">
        <v>3</v>
      </c>
      <c r="I11" s="57">
        <v>0</v>
      </c>
      <c r="J11" s="57">
        <v>3</v>
      </c>
      <c r="K11" s="57">
        <v>0</v>
      </c>
      <c r="L11" s="57">
        <v>1</v>
      </c>
      <c r="M11" s="57">
        <v>2</v>
      </c>
      <c r="N11" s="57">
        <v>0</v>
      </c>
      <c r="O11" s="57"/>
      <c r="P11" s="57"/>
      <c r="Q11" s="57"/>
      <c r="R11" s="57"/>
      <c r="S11" s="57"/>
      <c r="T11" s="58">
        <f>IF(E11="","",SUM(E11:S11)+(COUNTIF(E11:S11,"5*")*5))</f>
        <v>10</v>
      </c>
      <c r="U11" s="59"/>
      <c r="V11" s="60">
        <f>SUM(T11:T13)+IF(ISNUMBER(U11),U11,0)+IF(ISNUMBER(U12),U12,0)+IF(ISNUMBER(U13),U13,0)</f>
        <v>28</v>
      </c>
      <c r="W11" s="61">
        <f>COUNTIF($E11:$S11,0)+COUNTIF($E12:$S12,0)+COUNTIF($E13:$S13,0)</f>
        <v>15</v>
      </c>
      <c r="X11" s="61">
        <f>COUNTIF($E11:$S11,1)+COUNTIF($E12:$S12,1)+COUNTIF($E13:$S13,1)</f>
        <v>8</v>
      </c>
      <c r="Y11" s="61">
        <f>COUNTIF($E11:$S11,2)+COUNTIF($E12:$S12,2)+COUNTIF($E13:$S13,2)</f>
        <v>1</v>
      </c>
      <c r="Z11" s="61">
        <f>COUNTIF($E11:$S11,3)+COUNTIF($E12:$S12,3)+COUNTIF($E13:$S13,3)</f>
        <v>6</v>
      </c>
      <c r="AA11" s="61">
        <f>COUNTIF($E11:$S11,5)+COUNTIF($E12:$S12,5)+COUNTIF($E13:$S13,5)</f>
        <v>0</v>
      </c>
      <c r="AB11" s="62">
        <f>COUNTIF($E11:$S11,"5*")+COUNTIF($E12:$S12,"5*")+COUNTIF($E13:$S13,"5*")</f>
        <v>0</v>
      </c>
      <c r="AC11" s="63">
        <f>COUNTIF($E11:$S11,20)+COUNTIF($E12:$S12,20)+COUNTIF($E13:$S13,20)</f>
        <v>0</v>
      </c>
    </row>
    <row r="12" spans="1:29" ht="16.5" thickBot="1">
      <c r="A12" s="64" t="s">
        <v>25</v>
      </c>
      <c r="B12" s="65" t="s">
        <v>123</v>
      </c>
      <c r="C12" s="65" t="s">
        <v>124</v>
      </c>
      <c r="D12" s="65"/>
      <c r="E12" s="66">
        <v>0</v>
      </c>
      <c r="F12" s="66">
        <v>0</v>
      </c>
      <c r="G12" s="66">
        <v>0</v>
      </c>
      <c r="H12" s="66">
        <v>3</v>
      </c>
      <c r="I12" s="66">
        <v>1</v>
      </c>
      <c r="J12" s="66">
        <v>1</v>
      </c>
      <c r="K12" s="66">
        <v>1</v>
      </c>
      <c r="L12" s="66">
        <v>0</v>
      </c>
      <c r="M12" s="66">
        <v>3</v>
      </c>
      <c r="N12" s="66">
        <v>1</v>
      </c>
      <c r="O12" s="66"/>
      <c r="P12" s="66"/>
      <c r="Q12" s="66"/>
      <c r="R12" s="66"/>
      <c r="S12" s="66"/>
      <c r="T12" s="67">
        <f>IF(E12="","",SUM(E12:S12)+(COUNTIF(E12:S12,"5*")*5))</f>
        <v>10</v>
      </c>
      <c r="U12" s="68"/>
      <c r="V12" s="69">
        <v>0.46666666666666662</v>
      </c>
      <c r="W12" s="70" t="s">
        <v>19</v>
      </c>
      <c r="X12" s="71"/>
      <c r="Y12" s="71"/>
      <c r="Z12" s="72"/>
      <c r="AA12" s="72"/>
      <c r="AB12" s="73"/>
      <c r="AC12" s="74" t="str">
        <f>TEXT( (V13-V12+0.00000000000001),"[hh].mm.ss")</f>
        <v>05.16.36</v>
      </c>
    </row>
    <row r="13" spans="1:29" ht="15.75" thickBot="1">
      <c r="A13" s="34" t="s">
        <v>20</v>
      </c>
      <c r="B13" s="35" t="s">
        <v>27</v>
      </c>
      <c r="C13" s="15"/>
      <c r="D13" s="16"/>
      <c r="E13" s="75">
        <v>0</v>
      </c>
      <c r="F13" s="75">
        <v>0</v>
      </c>
      <c r="G13" s="75">
        <v>0</v>
      </c>
      <c r="H13" s="75">
        <v>3</v>
      </c>
      <c r="I13" s="75">
        <v>1</v>
      </c>
      <c r="J13" s="75">
        <v>3</v>
      </c>
      <c r="K13" s="75">
        <v>0</v>
      </c>
      <c r="L13" s="75">
        <v>0</v>
      </c>
      <c r="M13" s="75">
        <v>1</v>
      </c>
      <c r="N13" s="75">
        <v>0</v>
      </c>
      <c r="O13" s="75"/>
      <c r="P13" s="75"/>
      <c r="Q13" s="75"/>
      <c r="R13" s="75"/>
      <c r="S13" s="75"/>
      <c r="T13" s="76">
        <f>IF(E13="","",SUM(E13:S13)+(COUNTIF(E13:S13,"5*")*5))</f>
        <v>8</v>
      </c>
      <c r="U13" s="77"/>
      <c r="V13" s="78">
        <v>0.68652777777777774</v>
      </c>
      <c r="W13" s="79" t="s">
        <v>22</v>
      </c>
      <c r="X13" s="80"/>
      <c r="Y13" s="80"/>
      <c r="Z13" s="81"/>
      <c r="AA13" s="82"/>
      <c r="AB13" s="83"/>
      <c r="AC13" s="84" t="str">
        <f>TEXT(IF($E11="","",(IF($E12="",T11/(15-(COUNTIF($E11:$S11,""))),(IF($E13="",(T11+T12)/(30-(COUNTIF($E11:$S11,"")+COUNTIF($E12:$S12,""))), (T11+T12+T13)/(45-(COUNTIF($E11:$S11,"")+COUNTIF($E12:$S12,"")+COUNTIF($E13:$S13,"")))))))),"0,00")</f>
        <v>0,93</v>
      </c>
    </row>
    <row r="14" spans="1:29" ht="15.75" thickBot="1">
      <c r="A14" s="54">
        <v>352</v>
      </c>
      <c r="B14" s="55" t="s">
        <v>125</v>
      </c>
      <c r="C14" s="56" t="s">
        <v>38</v>
      </c>
      <c r="D14" s="56"/>
      <c r="E14" s="57">
        <v>0</v>
      </c>
      <c r="F14" s="57">
        <v>1</v>
      </c>
      <c r="G14" s="57">
        <v>0</v>
      </c>
      <c r="H14" s="57">
        <v>0</v>
      </c>
      <c r="I14" s="57">
        <v>0</v>
      </c>
      <c r="J14" s="57">
        <v>2</v>
      </c>
      <c r="K14" s="57">
        <v>0</v>
      </c>
      <c r="L14" s="57">
        <v>2</v>
      </c>
      <c r="M14" s="57">
        <v>2</v>
      </c>
      <c r="N14" s="57">
        <v>3</v>
      </c>
      <c r="O14" s="57"/>
      <c r="P14" s="57"/>
      <c r="Q14" s="57"/>
      <c r="R14" s="57"/>
      <c r="S14" s="57"/>
      <c r="T14" s="58">
        <f>IF(E14="","",SUM(E14:S14)+(COUNTIF(E14:S14,"5*")*5))</f>
        <v>10</v>
      </c>
      <c r="U14" s="59"/>
      <c r="V14" s="60">
        <f>SUM(T14:T16)+IF(ISNUMBER(U14),U14,0)+IF(ISNUMBER(U15),U15,0)+IF(ISNUMBER(U16),U16,0)</f>
        <v>34</v>
      </c>
      <c r="W14" s="61">
        <f>COUNTIF($E14:$S14,0)+COUNTIF($E15:$S15,0)+COUNTIF($E16:$S16,0)</f>
        <v>13</v>
      </c>
      <c r="X14" s="61">
        <f>COUNTIF($E14:$S14,1)+COUNTIF($E15:$S15,1)+COUNTIF($E16:$S16,1)</f>
        <v>7</v>
      </c>
      <c r="Y14" s="61">
        <f>COUNTIF($E14:$S14,2)+COUNTIF($E15:$S15,2)+COUNTIF($E16:$S16,2)</f>
        <v>5</v>
      </c>
      <c r="Z14" s="61">
        <f>COUNTIF($E14:$S14,3)+COUNTIF($E15:$S15,3)+COUNTIF($E16:$S16,3)</f>
        <v>4</v>
      </c>
      <c r="AA14" s="61">
        <f>COUNTIF($E14:$S14,5)+COUNTIF($E15:$S15,5)+COUNTIF($E16:$S16,5)</f>
        <v>1</v>
      </c>
      <c r="AB14" s="62">
        <f>COUNTIF($E14:$S14,"5*")+COUNTIF($E15:$S15,"5*")+COUNTIF($E16:$S16,"5*")</f>
        <v>0</v>
      </c>
      <c r="AC14" s="63">
        <f>COUNTIF($E14:$S14,20)+COUNTIF($E15:$S15,20)+COUNTIF($E16:$S16,20)</f>
        <v>0</v>
      </c>
    </row>
    <row r="15" spans="1:29" ht="16.5" thickBot="1">
      <c r="A15" s="64" t="s">
        <v>30</v>
      </c>
      <c r="B15" s="65" t="s">
        <v>123</v>
      </c>
      <c r="C15" s="65" t="s">
        <v>45</v>
      </c>
      <c r="D15" s="65"/>
      <c r="E15" s="66">
        <v>0</v>
      </c>
      <c r="F15" s="66">
        <v>2</v>
      </c>
      <c r="G15" s="66">
        <v>5</v>
      </c>
      <c r="H15" s="66">
        <v>3</v>
      </c>
      <c r="I15" s="66">
        <v>1</v>
      </c>
      <c r="J15" s="66">
        <v>2</v>
      </c>
      <c r="K15" s="66">
        <v>0</v>
      </c>
      <c r="L15" s="66">
        <v>1</v>
      </c>
      <c r="M15" s="66">
        <v>1</v>
      </c>
      <c r="N15" s="66">
        <v>1</v>
      </c>
      <c r="O15" s="66"/>
      <c r="P15" s="66"/>
      <c r="Q15" s="66"/>
      <c r="R15" s="66"/>
      <c r="S15" s="66"/>
      <c r="T15" s="67">
        <f>IF(E15="","",SUM(E15:S15)+(COUNTIF(E15:S15,"5*")*5))</f>
        <v>16</v>
      </c>
      <c r="U15" s="68"/>
      <c r="V15" s="69">
        <v>0.46597222222222218</v>
      </c>
      <c r="W15" s="70" t="s">
        <v>19</v>
      </c>
      <c r="X15" s="71"/>
      <c r="Y15" s="71"/>
      <c r="Z15" s="72"/>
      <c r="AA15" s="72"/>
      <c r="AB15" s="73"/>
      <c r="AC15" s="74" t="str">
        <f>TEXT( (V16-V15+0.00000000000001),"[hh].mm.ss")</f>
        <v>04.04.00</v>
      </c>
    </row>
    <row r="16" spans="1:29" ht="15.75" thickBot="1">
      <c r="A16" s="34" t="s">
        <v>20</v>
      </c>
      <c r="B16" s="35" t="s">
        <v>126</v>
      </c>
      <c r="C16" s="15"/>
      <c r="D16" s="16"/>
      <c r="E16" s="75">
        <v>0</v>
      </c>
      <c r="F16" s="75">
        <v>0</v>
      </c>
      <c r="G16" s="75">
        <v>0</v>
      </c>
      <c r="H16" s="75">
        <v>3</v>
      </c>
      <c r="I16" s="75">
        <v>3</v>
      </c>
      <c r="J16" s="75">
        <v>0</v>
      </c>
      <c r="K16" s="75">
        <v>0</v>
      </c>
      <c r="L16" s="75">
        <v>0</v>
      </c>
      <c r="M16" s="75">
        <v>1</v>
      </c>
      <c r="N16" s="75">
        <v>1</v>
      </c>
      <c r="O16" s="75"/>
      <c r="P16" s="75"/>
      <c r="Q16" s="75"/>
      <c r="R16" s="75"/>
      <c r="S16" s="75"/>
      <c r="T16" s="76">
        <f>IF(E16="","",SUM(E16:S16)+(COUNTIF(E16:S16,"5*")*5))</f>
        <v>8</v>
      </c>
      <c r="U16" s="77"/>
      <c r="V16" s="78">
        <v>0.63541666666666663</v>
      </c>
      <c r="W16" s="79" t="s">
        <v>22</v>
      </c>
      <c r="X16" s="80"/>
      <c r="Y16" s="80"/>
      <c r="Z16" s="81"/>
      <c r="AA16" s="82"/>
      <c r="AB16" s="83"/>
      <c r="AC16" s="84" t="str">
        <f>TEXT(IF($E14="","",(IF($E15="",T14/(15-(COUNTIF($E14:$S14,""))),(IF($E16="",(T14+T15)/(30-(COUNTIF($E14:$S14,"")+COUNTIF($E15:$S15,""))), (T14+T15+T16)/(45-(COUNTIF($E14:$S14,"")+COUNTIF($E15:$S15,"")+COUNTIF($E16:$S16,"")))))))),"0,00")</f>
        <v>1,13</v>
      </c>
    </row>
    <row r="17" spans="1:29" ht="15.75" thickBot="1">
      <c r="A17" s="54">
        <v>358</v>
      </c>
      <c r="B17" s="55" t="s">
        <v>111</v>
      </c>
      <c r="C17" s="56" t="s">
        <v>87</v>
      </c>
      <c r="D17" s="56"/>
      <c r="E17" s="57">
        <v>0</v>
      </c>
      <c r="F17" s="57">
        <v>1</v>
      </c>
      <c r="G17" s="57">
        <v>2</v>
      </c>
      <c r="H17" s="57">
        <v>2</v>
      </c>
      <c r="I17" s="57">
        <v>0</v>
      </c>
      <c r="J17" s="57">
        <v>3</v>
      </c>
      <c r="K17" s="57">
        <v>0</v>
      </c>
      <c r="L17" s="57">
        <v>0</v>
      </c>
      <c r="M17" s="57">
        <v>3</v>
      </c>
      <c r="N17" s="57">
        <v>1</v>
      </c>
      <c r="O17" s="57"/>
      <c r="P17" s="57"/>
      <c r="Q17" s="57"/>
      <c r="R17" s="57"/>
      <c r="S17" s="57"/>
      <c r="T17" s="58">
        <f>IF(E17="","",SUM(E17:S17)+(COUNTIF(E17:S17,"5*")*5))</f>
        <v>12</v>
      </c>
      <c r="U17" s="59"/>
      <c r="V17" s="60">
        <f>SUM(T17:T19)+IF(ISNUMBER(U17),U17,0)+IF(ISNUMBER(U18),U18,0)+IF(ISNUMBER(U19),U19,0)</f>
        <v>43</v>
      </c>
      <c r="W17" s="61">
        <f>COUNTIF($E17:$S17,0)+COUNTIF($E18:$S18,0)+COUNTIF($E19:$S19,0)</f>
        <v>12</v>
      </c>
      <c r="X17" s="61">
        <f>COUNTIF($E17:$S17,1)+COUNTIF($E18:$S18,1)+COUNTIF($E19:$S19,1)</f>
        <v>6</v>
      </c>
      <c r="Y17" s="61">
        <f>COUNTIF($E17:$S17,2)+COUNTIF($E18:$S18,2)+COUNTIF($E19:$S19,2)</f>
        <v>3</v>
      </c>
      <c r="Z17" s="61">
        <f>COUNTIF($E17:$S17,3)+COUNTIF($E18:$S18,3)+COUNTIF($E19:$S19,3)</f>
        <v>7</v>
      </c>
      <c r="AA17" s="61">
        <f>COUNTIF($E17:$S17,5)+COUNTIF($E18:$S18,5)+COUNTIF($E19:$S19,5)</f>
        <v>2</v>
      </c>
      <c r="AB17" s="62">
        <f>COUNTIF($E17:$S17,"5*")+COUNTIF($E18:$S18,"5*")+COUNTIF($E19:$S19,"5*")</f>
        <v>0</v>
      </c>
      <c r="AC17" s="63">
        <f>COUNTIF($E17:$S17,20)+COUNTIF($E18:$S18,20)+COUNTIF($E19:$S19,20)</f>
        <v>0</v>
      </c>
    </row>
    <row r="18" spans="1:29" ht="16.5" thickBot="1">
      <c r="A18" s="64" t="s">
        <v>34</v>
      </c>
      <c r="B18" s="65" t="s">
        <v>127</v>
      </c>
      <c r="C18" s="65" t="s">
        <v>128</v>
      </c>
      <c r="D18" s="65"/>
      <c r="E18" s="66">
        <v>1</v>
      </c>
      <c r="F18" s="66">
        <v>0</v>
      </c>
      <c r="G18" s="66">
        <v>1</v>
      </c>
      <c r="H18" s="66">
        <v>5</v>
      </c>
      <c r="I18" s="66">
        <v>1</v>
      </c>
      <c r="J18" s="66">
        <v>1</v>
      </c>
      <c r="K18" s="66">
        <v>0</v>
      </c>
      <c r="L18" s="66">
        <v>0</v>
      </c>
      <c r="M18" s="66">
        <v>3</v>
      </c>
      <c r="N18" s="66">
        <v>3</v>
      </c>
      <c r="O18" s="66"/>
      <c r="P18" s="66"/>
      <c r="Q18" s="66"/>
      <c r="R18" s="66"/>
      <c r="S18" s="66"/>
      <c r="T18" s="67">
        <f>IF(E18="","",SUM(E18:S18)+(COUNTIF(E18:S18,"5*")*5))</f>
        <v>15</v>
      </c>
      <c r="U18" s="68"/>
      <c r="V18" s="69">
        <v>0.46458333333333329</v>
      </c>
      <c r="W18" s="70" t="s">
        <v>19</v>
      </c>
      <c r="X18" s="71"/>
      <c r="Y18" s="71"/>
      <c r="Z18" s="72"/>
      <c r="AA18" s="72"/>
      <c r="AB18" s="73"/>
      <c r="AC18" s="74" t="str">
        <f>TEXT( (V19-V18+0.00000000000001),"[hh].mm.ss")</f>
        <v>05.26.19</v>
      </c>
    </row>
    <row r="19" spans="1:29" ht="15.75" thickBot="1">
      <c r="A19" s="34" t="s">
        <v>20</v>
      </c>
      <c r="B19" s="35" t="s">
        <v>27</v>
      </c>
      <c r="C19" s="15"/>
      <c r="D19" s="16"/>
      <c r="E19" s="75">
        <v>5</v>
      </c>
      <c r="F19" s="75">
        <v>0</v>
      </c>
      <c r="G19" s="75">
        <v>0</v>
      </c>
      <c r="H19" s="75">
        <v>3</v>
      </c>
      <c r="I19" s="75">
        <v>3</v>
      </c>
      <c r="J19" s="75">
        <v>0</v>
      </c>
      <c r="K19" s="75">
        <v>0</v>
      </c>
      <c r="L19" s="75">
        <v>0</v>
      </c>
      <c r="M19" s="75">
        <v>2</v>
      </c>
      <c r="N19" s="75">
        <v>3</v>
      </c>
      <c r="O19" s="75"/>
      <c r="P19" s="75"/>
      <c r="Q19" s="75"/>
      <c r="R19" s="75"/>
      <c r="S19" s="75"/>
      <c r="T19" s="76">
        <f>IF(E19="","",SUM(E19:S19)+(COUNTIF(E19:S19,"5*")*5))</f>
        <v>16</v>
      </c>
      <c r="U19" s="77"/>
      <c r="V19" s="78">
        <v>0.69119212962962961</v>
      </c>
      <c r="W19" s="79" t="s">
        <v>22</v>
      </c>
      <c r="X19" s="80"/>
      <c r="Y19" s="80"/>
      <c r="Z19" s="81"/>
      <c r="AA19" s="82"/>
      <c r="AB19" s="83"/>
      <c r="AC19" s="84" t="str">
        <f>TEXT(IF($E17="","",(IF($E18="",T17/(15-(COUNTIF($E17:$S17,""))),(IF($E19="",(T17+T18)/(30-(COUNTIF($E17:$S17,"")+COUNTIF($E18:$S18,""))), (T17+T18+T19)/(45-(COUNTIF($E17:$S17,"")+COUNTIF($E18:$S18,"")+COUNTIF($E19:$S19,"")))))))),"0,00")</f>
        <v>1,43</v>
      </c>
    </row>
    <row r="20" spans="1:29" ht="15.75" thickBot="1">
      <c r="A20" s="54">
        <v>361</v>
      </c>
      <c r="B20" s="55" t="s">
        <v>129</v>
      </c>
      <c r="C20" s="56" t="s">
        <v>130</v>
      </c>
      <c r="D20" s="56"/>
      <c r="E20" s="57">
        <v>0</v>
      </c>
      <c r="F20" s="57">
        <v>0</v>
      </c>
      <c r="G20" s="57">
        <v>1</v>
      </c>
      <c r="H20" s="57">
        <v>3</v>
      </c>
      <c r="I20" s="57">
        <v>3</v>
      </c>
      <c r="J20" s="57">
        <v>2</v>
      </c>
      <c r="K20" s="57">
        <v>0</v>
      </c>
      <c r="L20" s="57">
        <v>5</v>
      </c>
      <c r="M20" s="57">
        <v>3</v>
      </c>
      <c r="N20" s="57">
        <v>3</v>
      </c>
      <c r="O20" s="57"/>
      <c r="P20" s="57"/>
      <c r="Q20" s="57"/>
      <c r="R20" s="57"/>
      <c r="S20" s="57"/>
      <c r="T20" s="58">
        <f>IF(E20="","",SUM(E20:S20)+(COUNTIF(E20:S20,"5*")*5))</f>
        <v>20</v>
      </c>
      <c r="U20" s="59"/>
      <c r="V20" s="60">
        <f>SUM(T20:T22)+IF(ISNUMBER(U20),U20,0)+IF(ISNUMBER(U21),U21,0)+IF(ISNUMBER(U22),U22,0)</f>
        <v>43</v>
      </c>
      <c r="W20" s="61">
        <f>COUNTIF($E20:$S20,0)+COUNTIF($E21:$S21,0)+COUNTIF($E22:$S22,0)</f>
        <v>11</v>
      </c>
      <c r="X20" s="61">
        <f>COUNTIF($E20:$S20,1)+COUNTIF($E21:$S21,1)+COUNTIF($E22:$S22,1)</f>
        <v>8</v>
      </c>
      <c r="Y20" s="61">
        <f>COUNTIF($E20:$S20,2)+COUNTIF($E21:$S21,2)+COUNTIF($E22:$S22,2)</f>
        <v>2</v>
      </c>
      <c r="Z20" s="61">
        <f>COUNTIF($E20:$S20,3)+COUNTIF($E21:$S21,3)+COUNTIF($E22:$S22,3)</f>
        <v>7</v>
      </c>
      <c r="AA20" s="61">
        <f>COUNTIF($E20:$S20,5)+COUNTIF($E21:$S21,5)+COUNTIF($E22:$S22,5)</f>
        <v>2</v>
      </c>
      <c r="AB20" s="62">
        <f>COUNTIF($E20:$S20,"5*")+COUNTIF($E21:$S21,"5*")+COUNTIF($E22:$S22,"5*")</f>
        <v>0</v>
      </c>
      <c r="AC20" s="63">
        <f>COUNTIF($E20:$S20,20)+COUNTIF($E21:$S21,20)+COUNTIF($E22:$S22,20)</f>
        <v>0</v>
      </c>
    </row>
    <row r="21" spans="1:29" ht="16.5" thickBot="1">
      <c r="A21" s="64" t="s">
        <v>39</v>
      </c>
      <c r="B21" s="65" t="s">
        <v>131</v>
      </c>
      <c r="C21" s="65" t="s">
        <v>40</v>
      </c>
      <c r="D21" s="65"/>
      <c r="E21" s="66">
        <v>0</v>
      </c>
      <c r="F21" s="66">
        <v>1</v>
      </c>
      <c r="G21" s="66">
        <v>0</v>
      </c>
      <c r="H21" s="66">
        <v>3</v>
      </c>
      <c r="I21" s="66">
        <v>1</v>
      </c>
      <c r="J21" s="66">
        <v>1</v>
      </c>
      <c r="K21" s="66">
        <v>0</v>
      </c>
      <c r="L21" s="66">
        <v>1</v>
      </c>
      <c r="M21" s="66">
        <v>5</v>
      </c>
      <c r="N21" s="66">
        <v>3</v>
      </c>
      <c r="O21" s="66"/>
      <c r="P21" s="66"/>
      <c r="Q21" s="66"/>
      <c r="R21" s="66"/>
      <c r="S21" s="66"/>
      <c r="T21" s="67">
        <f>IF(E21="","",SUM(E21:S21)+(COUNTIF(E21:S21,"5*")*5))</f>
        <v>15</v>
      </c>
      <c r="U21" s="68"/>
      <c r="V21" s="69">
        <v>0.46527777777777773</v>
      </c>
      <c r="W21" s="70" t="s">
        <v>19</v>
      </c>
      <c r="X21" s="71"/>
      <c r="Y21" s="71"/>
      <c r="Z21" s="72"/>
      <c r="AA21" s="72"/>
      <c r="AB21" s="73"/>
      <c r="AC21" s="74" t="str">
        <f>TEXT( (V22-V21+0.00000000000001),"[hh].mm.ss")</f>
        <v>04.38.12</v>
      </c>
    </row>
    <row r="22" spans="1:29" ht="15.75" thickBot="1">
      <c r="A22" s="34" t="s">
        <v>20</v>
      </c>
      <c r="B22" s="35" t="s">
        <v>27</v>
      </c>
      <c r="C22" s="15"/>
      <c r="D22" s="16"/>
      <c r="E22" s="75">
        <v>0</v>
      </c>
      <c r="F22" s="75">
        <v>0</v>
      </c>
      <c r="G22" s="75">
        <v>0</v>
      </c>
      <c r="H22" s="75">
        <v>3</v>
      </c>
      <c r="I22" s="75">
        <v>0</v>
      </c>
      <c r="J22" s="75">
        <v>1</v>
      </c>
      <c r="K22" s="75">
        <v>0</v>
      </c>
      <c r="L22" s="75">
        <v>1</v>
      </c>
      <c r="M22" s="75">
        <v>1</v>
      </c>
      <c r="N22" s="75">
        <v>2</v>
      </c>
      <c r="O22" s="75"/>
      <c r="P22" s="75"/>
      <c r="Q22" s="75"/>
      <c r="R22" s="75"/>
      <c r="S22" s="75"/>
      <c r="T22" s="76">
        <f>IF(E22="","",SUM(E22:S22)+(COUNTIF(E22:S22,"5*")*5))</f>
        <v>8</v>
      </c>
      <c r="U22" s="77"/>
      <c r="V22" s="78">
        <v>0.65847222222222224</v>
      </c>
      <c r="W22" s="79" t="s">
        <v>22</v>
      </c>
      <c r="X22" s="80"/>
      <c r="Y22" s="80"/>
      <c r="Z22" s="81"/>
      <c r="AA22" s="82"/>
      <c r="AB22" s="83"/>
      <c r="AC22" s="84" t="str">
        <f>TEXT(IF($E20="","",(IF($E21="",T20/(15-(COUNTIF($E20:$S20,""))),(IF($E22="",(T20+T21)/(30-(COUNTIF($E20:$S20,"")+COUNTIF($E21:$S21,""))), (T20+T21+T22)/(45-(COUNTIF($E20:$S20,"")+COUNTIF($E21:$S21,"")+COUNTIF($E22:$S22,"")))))))),"0,00")</f>
        <v>1,43</v>
      </c>
    </row>
    <row r="23" spans="1:29" ht="15.75" thickBot="1">
      <c r="A23" s="54">
        <v>351</v>
      </c>
      <c r="B23" s="55" t="s">
        <v>132</v>
      </c>
      <c r="C23" s="56" t="s">
        <v>133</v>
      </c>
      <c r="D23" s="56"/>
      <c r="E23" s="57">
        <v>0</v>
      </c>
      <c r="F23" s="57">
        <v>1</v>
      </c>
      <c r="G23" s="57">
        <v>1</v>
      </c>
      <c r="H23" s="57">
        <v>2</v>
      </c>
      <c r="I23" s="57">
        <v>0</v>
      </c>
      <c r="J23" s="57">
        <v>3</v>
      </c>
      <c r="K23" s="57">
        <v>0</v>
      </c>
      <c r="L23" s="57">
        <v>2</v>
      </c>
      <c r="M23" s="57">
        <v>2</v>
      </c>
      <c r="N23" s="57">
        <v>1</v>
      </c>
      <c r="O23" s="57"/>
      <c r="P23" s="57"/>
      <c r="Q23" s="57"/>
      <c r="R23" s="57"/>
      <c r="S23" s="57"/>
      <c r="T23" s="58">
        <f>IF(E23="","",SUM(E23:S23)+(COUNTIF(E23:S23,"5*")*5))</f>
        <v>12</v>
      </c>
      <c r="U23" s="59"/>
      <c r="V23" s="60">
        <f>SUM(T23:T25)+IF(ISNUMBER(U23),U23,0)+IF(ISNUMBER(U24),U24,0)+IF(ISNUMBER(U25),U25,0)</f>
        <v>51</v>
      </c>
      <c r="W23" s="61">
        <f>COUNTIF($E23:$S23,0)+COUNTIF($E24:$S24,0)+COUNTIF($E25:$S25,0)</f>
        <v>7</v>
      </c>
      <c r="X23" s="61">
        <f>COUNTIF($E23:$S23,1)+COUNTIF($E24:$S24,1)+COUNTIF($E25:$S25,1)</f>
        <v>8</v>
      </c>
      <c r="Y23" s="61">
        <f>COUNTIF($E23:$S23,2)+COUNTIF($E24:$S24,2)+COUNTIF($E25:$S25,2)</f>
        <v>6</v>
      </c>
      <c r="Z23" s="61">
        <f>COUNTIF($E23:$S23,3)+COUNTIF($E24:$S24,3)+COUNTIF($E25:$S25,3)</f>
        <v>7</v>
      </c>
      <c r="AA23" s="61">
        <f>COUNTIF($E23:$S23,5)+COUNTIF($E24:$S24,5)+COUNTIF($E25:$S25,5)</f>
        <v>2</v>
      </c>
      <c r="AB23" s="62">
        <f>COUNTIF($E23:$S23,"5*")+COUNTIF($E24:$S24,"5*")+COUNTIF($E25:$S25,"5*")</f>
        <v>0</v>
      </c>
      <c r="AC23" s="63">
        <f>COUNTIF($E23:$S23,20)+COUNTIF($E24:$S24,20)+COUNTIF($E25:$S25,20)</f>
        <v>0</v>
      </c>
    </row>
    <row r="24" spans="1:29" ht="16.5" thickBot="1">
      <c r="A24" s="64" t="s">
        <v>44</v>
      </c>
      <c r="B24" s="65" t="s">
        <v>17</v>
      </c>
      <c r="C24" s="65" t="s">
        <v>40</v>
      </c>
      <c r="D24" s="65"/>
      <c r="E24" s="66">
        <v>5</v>
      </c>
      <c r="F24" s="66">
        <v>1</v>
      </c>
      <c r="G24" s="66">
        <v>0</v>
      </c>
      <c r="H24" s="66">
        <v>5</v>
      </c>
      <c r="I24" s="66">
        <v>1</v>
      </c>
      <c r="J24" s="66">
        <v>2</v>
      </c>
      <c r="K24" s="66">
        <v>2</v>
      </c>
      <c r="L24" s="66">
        <v>3</v>
      </c>
      <c r="M24" s="66">
        <v>3</v>
      </c>
      <c r="N24" s="66">
        <v>3</v>
      </c>
      <c r="O24" s="66"/>
      <c r="P24" s="66"/>
      <c r="Q24" s="66"/>
      <c r="R24" s="66"/>
      <c r="S24" s="66"/>
      <c r="T24" s="67">
        <f>IF(E24="","",SUM(E24:S24)+(COUNTIF(E24:S24,"5*")*5))</f>
        <v>25</v>
      </c>
      <c r="U24" s="68"/>
      <c r="V24" s="69">
        <v>0.46319444444444441</v>
      </c>
      <c r="W24" s="70" t="s">
        <v>19</v>
      </c>
      <c r="X24" s="71"/>
      <c r="Y24" s="71"/>
      <c r="Z24" s="72"/>
      <c r="AA24" s="72"/>
      <c r="AB24" s="73"/>
      <c r="AC24" s="74" t="str">
        <f>TEXT( (V25-V24+0.00000000000001),"[hh].mm.ss")</f>
        <v>04.17.17</v>
      </c>
    </row>
    <row r="25" spans="1:29" ht="15.75" thickBot="1">
      <c r="A25" s="34" t="s">
        <v>20</v>
      </c>
      <c r="B25" s="35" t="s">
        <v>27</v>
      </c>
      <c r="C25" s="15"/>
      <c r="D25" s="16"/>
      <c r="E25" s="75">
        <v>1</v>
      </c>
      <c r="F25" s="75">
        <v>0</v>
      </c>
      <c r="G25" s="75">
        <v>1</v>
      </c>
      <c r="H25" s="75">
        <v>3</v>
      </c>
      <c r="I25" s="75">
        <v>3</v>
      </c>
      <c r="J25" s="75">
        <v>2</v>
      </c>
      <c r="K25" s="75">
        <v>0</v>
      </c>
      <c r="L25" s="75">
        <v>0</v>
      </c>
      <c r="M25" s="75">
        <v>1</v>
      </c>
      <c r="N25" s="75">
        <v>3</v>
      </c>
      <c r="O25" s="75"/>
      <c r="P25" s="75"/>
      <c r="Q25" s="75"/>
      <c r="R25" s="75"/>
      <c r="S25" s="75"/>
      <c r="T25" s="76">
        <f>IF(E25="","",SUM(E25:S25)+(COUNTIF(E25:S25,"5*")*5))</f>
        <v>14</v>
      </c>
      <c r="U25" s="77"/>
      <c r="V25" s="78">
        <v>0.64186342592592593</v>
      </c>
      <c r="W25" s="79" t="s">
        <v>22</v>
      </c>
      <c r="X25" s="80"/>
      <c r="Y25" s="80"/>
      <c r="Z25" s="81"/>
      <c r="AA25" s="82"/>
      <c r="AB25" s="83"/>
      <c r="AC25" s="84" t="str">
        <f>TEXT(IF($E23="","",(IF($E24="",T23/(15-(COUNTIF($E23:$S23,""))),(IF($E25="",(T23+T24)/(30-(COUNTIF($E23:$S23,"")+COUNTIF($E24:$S24,""))), (T23+T24+T25)/(45-(COUNTIF($E23:$S23,"")+COUNTIF($E24:$S24,"")+COUNTIF($E25:$S25,"")))))))),"0,00")</f>
        <v>1,70</v>
      </c>
    </row>
    <row r="26" spans="1:29" ht="15.75" thickBot="1">
      <c r="A26" s="54">
        <v>354</v>
      </c>
      <c r="B26" s="55" t="s">
        <v>134</v>
      </c>
      <c r="C26" s="56" t="s">
        <v>135</v>
      </c>
      <c r="D26" s="56"/>
      <c r="E26" s="57">
        <v>0</v>
      </c>
      <c r="F26" s="57">
        <v>5</v>
      </c>
      <c r="G26" s="57">
        <v>2</v>
      </c>
      <c r="H26" s="57">
        <v>3</v>
      </c>
      <c r="I26" s="57">
        <v>0</v>
      </c>
      <c r="J26" s="57">
        <v>3</v>
      </c>
      <c r="K26" s="57">
        <v>0</v>
      </c>
      <c r="L26" s="57">
        <v>3</v>
      </c>
      <c r="M26" s="57">
        <v>3</v>
      </c>
      <c r="N26" s="57">
        <v>5</v>
      </c>
      <c r="O26" s="57"/>
      <c r="P26" s="57"/>
      <c r="Q26" s="57"/>
      <c r="R26" s="57"/>
      <c r="S26" s="57"/>
      <c r="T26" s="58">
        <f>IF(E26="","",SUM(E26:S26)+(COUNTIF(E26:S26,"5*")*5))</f>
        <v>24</v>
      </c>
      <c r="U26" s="59"/>
      <c r="V26" s="60">
        <f>SUM(T26:T28)+IF(ISNUMBER(U26),U26,0)+IF(ISNUMBER(U27),U27,0)+IF(ISNUMBER(U28),U28,0)</f>
        <v>57</v>
      </c>
      <c r="W26" s="61">
        <f>COUNTIF($E26:$S26,0)+COUNTIF($E27:$S27,0)+COUNTIF($E28:$S28,0)</f>
        <v>9</v>
      </c>
      <c r="X26" s="61">
        <f>COUNTIF($E26:$S26,1)+COUNTIF($E27:$S27,1)+COUNTIF($E28:$S28,1)</f>
        <v>4</v>
      </c>
      <c r="Y26" s="61">
        <f>COUNTIF($E26:$S26,2)+COUNTIF($E27:$S27,2)+COUNTIF($E28:$S28,2)</f>
        <v>6</v>
      </c>
      <c r="Z26" s="61">
        <f>COUNTIF($E26:$S26,3)+COUNTIF($E27:$S27,3)+COUNTIF($E28:$S28,3)</f>
        <v>7</v>
      </c>
      <c r="AA26" s="61">
        <f>COUNTIF($E26:$S26,5)+COUNTIF($E27:$S27,5)+COUNTIF($E28:$S28,5)</f>
        <v>4</v>
      </c>
      <c r="AB26" s="62">
        <f>COUNTIF($E26:$S26,"5*")+COUNTIF($E27:$S27,"5*")+COUNTIF($E28:$S28,"5*")</f>
        <v>0</v>
      </c>
      <c r="AC26" s="63">
        <f>COUNTIF($E26:$S26,20)+COUNTIF($E27:$S27,20)+COUNTIF($E28:$S28,20)</f>
        <v>0</v>
      </c>
    </row>
    <row r="27" spans="1:29" ht="16.5" thickBot="1">
      <c r="A27" s="64" t="s">
        <v>48</v>
      </c>
      <c r="B27" s="65" t="s">
        <v>17</v>
      </c>
      <c r="C27" s="65" t="s">
        <v>45</v>
      </c>
      <c r="D27" s="65"/>
      <c r="E27" s="66">
        <v>0</v>
      </c>
      <c r="F27" s="66">
        <v>0</v>
      </c>
      <c r="G27" s="66">
        <v>2</v>
      </c>
      <c r="H27" s="66">
        <v>3</v>
      </c>
      <c r="I27" s="66">
        <v>2</v>
      </c>
      <c r="J27" s="66">
        <v>2</v>
      </c>
      <c r="K27" s="66">
        <v>0</v>
      </c>
      <c r="L27" s="66">
        <v>1</v>
      </c>
      <c r="M27" s="66">
        <v>2</v>
      </c>
      <c r="N27" s="66">
        <v>1</v>
      </c>
      <c r="O27" s="66"/>
      <c r="P27" s="66"/>
      <c r="Q27" s="66"/>
      <c r="R27" s="66"/>
      <c r="S27" s="66"/>
      <c r="T27" s="67">
        <f>IF(E27="","",SUM(E27:S27)+(COUNTIF(E27:S27,"5*")*5))</f>
        <v>13</v>
      </c>
      <c r="U27" s="68"/>
      <c r="V27" s="69">
        <v>0.46388888888888885</v>
      </c>
      <c r="W27" s="70" t="s">
        <v>19</v>
      </c>
      <c r="X27" s="71"/>
      <c r="Y27" s="71"/>
      <c r="Z27" s="72"/>
      <c r="AA27" s="72"/>
      <c r="AB27" s="73"/>
      <c r="AC27" s="74" t="str">
        <f>TEXT( (V28-V27+0.00000000000001),"[hh].mm.ss")</f>
        <v>04.01.13</v>
      </c>
    </row>
    <row r="28" spans="1:29" ht="15.75" thickBot="1">
      <c r="A28" s="34" t="s">
        <v>20</v>
      </c>
      <c r="B28" s="35" t="s">
        <v>27</v>
      </c>
      <c r="C28" s="15"/>
      <c r="D28" s="16"/>
      <c r="E28" s="75">
        <v>0</v>
      </c>
      <c r="F28" s="75">
        <v>0</v>
      </c>
      <c r="G28" s="75">
        <v>2</v>
      </c>
      <c r="H28" s="75">
        <v>5</v>
      </c>
      <c r="I28" s="75">
        <v>3</v>
      </c>
      <c r="J28" s="75">
        <v>3</v>
      </c>
      <c r="K28" s="75">
        <v>0</v>
      </c>
      <c r="L28" s="75">
        <v>1</v>
      </c>
      <c r="M28" s="75">
        <v>5</v>
      </c>
      <c r="N28" s="75">
        <v>1</v>
      </c>
      <c r="O28" s="75"/>
      <c r="P28" s="75"/>
      <c r="Q28" s="75"/>
      <c r="R28" s="75"/>
      <c r="S28" s="75"/>
      <c r="T28" s="76">
        <f>IF(E28="","",SUM(E28:S28)+(COUNTIF(E28:S28,"5*")*5))</f>
        <v>20</v>
      </c>
      <c r="U28" s="77"/>
      <c r="V28" s="78">
        <v>0.63140046296296293</v>
      </c>
      <c r="W28" s="79" t="s">
        <v>22</v>
      </c>
      <c r="X28" s="80"/>
      <c r="Y28" s="80"/>
      <c r="Z28" s="81"/>
      <c r="AA28" s="82"/>
      <c r="AB28" s="83"/>
      <c r="AC28" s="84" t="str">
        <f>TEXT(IF($E26="","",(IF($E27="",T26/(15-(COUNTIF($E26:$S26,""))),(IF($E28="",(T26+T27)/(30-(COUNTIF($E26:$S26,"")+COUNTIF($E27:$S27,""))), (T26+T27+T28)/(45-(COUNTIF($E26:$S26,"")+COUNTIF($E27:$S27,"")+COUNTIF($E28:$S28,"")))))))),"0,00")</f>
        <v>1,90</v>
      </c>
    </row>
    <row r="29" spans="1:29" ht="15.75" thickTop="1">
      <c r="A29" s="43" t="s">
        <v>9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5"/>
      <c r="X29" s="45"/>
      <c r="Y29" s="45"/>
      <c r="Z29" s="45"/>
      <c r="AA29" s="45"/>
      <c r="AB29" s="45"/>
      <c r="AC29" s="46"/>
    </row>
    <row r="30" spans="1:29">
      <c r="A30" s="85"/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6"/>
      <c r="X30" s="86"/>
      <c r="Y30" s="86"/>
      <c r="Z30" s="86"/>
      <c r="AA30" s="86"/>
      <c r="AB30" s="86"/>
      <c r="AC30" s="87"/>
    </row>
  </sheetData>
  <mergeCells count="2">
    <mergeCell ref="A1:AC1"/>
    <mergeCell ref="B2:AA2"/>
  </mergeCells>
  <pageMargins left="0.70866141732283472" right="0.70866141732283472" top="0.78740157480314965" bottom="0.78740157480314965" header="0.31496062992125984" footer="0.31496062992125984"/>
  <pageSetup paperSize="9" scale="77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</vt:i4>
      </vt:variant>
    </vt:vector>
  </HeadingPairs>
  <TitlesOfParts>
    <vt:vector size="8" baseType="lpstr">
      <vt:lpstr>MMČR</vt:lpstr>
      <vt:lpstr>H</vt:lpstr>
      <vt:lpstr>Ž</vt:lpstr>
      <vt:lpstr>K</vt:lpstr>
      <vt:lpstr>H!Oblast_tisku</vt:lpstr>
      <vt:lpstr>K!Oblast_tisku</vt:lpstr>
      <vt:lpstr>MMČR!Oblast_tisku</vt:lpstr>
      <vt:lpstr>Ž!Oblast_tisku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Dlouhá</dc:creator>
  <cp:lastModifiedBy>Jana</cp:lastModifiedBy>
  <cp:lastPrinted>2019-10-05T15:48:28Z</cp:lastPrinted>
  <dcterms:created xsi:type="dcterms:W3CDTF">2019-09-30T20:19:53Z</dcterms:created>
  <dcterms:modified xsi:type="dcterms:W3CDTF">2019-10-05T15:50:59Z</dcterms:modified>
</cp:coreProperties>
</file>