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7175" windowHeight="9225"/>
  </bookViews>
  <sheets>
    <sheet name="MMČR" sheetId="1" r:id="rId1"/>
    <sheet name="H" sheetId="4" r:id="rId2"/>
    <sheet name="Ž" sheetId="5" r:id="rId3"/>
    <sheet name="K" sheetId="6" r:id="rId4"/>
  </sheets>
  <externalReferences>
    <externalReference r:id="rId5"/>
    <externalReference r:id="rId6"/>
  </externalReferences>
  <definedNames>
    <definedName name="_xlnm.Print_Area" localSheetId="1">H!$A$1:$AC$149</definedName>
    <definedName name="_xlnm.Print_Area" localSheetId="3">K!$A$1:$AC$25</definedName>
    <definedName name="_xlnm.Print_Area" localSheetId="0">MMČR!$A$1:$AC$254</definedName>
    <definedName name="_xlnm.Print_Area" localSheetId="2">Ž!$A$1:$AC$68</definedName>
  </definedNames>
  <calcPr calcId="124519"/>
</workbook>
</file>

<file path=xl/calcChain.xml><?xml version="1.0" encoding="utf-8"?>
<calcChain xmlns="http://schemas.openxmlformats.org/spreadsheetml/2006/main">
  <c r="T170" i="1"/>
  <c r="AC169"/>
  <c r="T169"/>
  <c r="AC168"/>
  <c r="AB168"/>
  <c r="AA168"/>
  <c r="Z168"/>
  <c r="Y168"/>
  <c r="X168"/>
  <c r="W168"/>
  <c r="V168"/>
  <c r="T168"/>
  <c r="AC170" s="1"/>
  <c r="T167"/>
  <c r="AC166"/>
  <c r="T166"/>
  <c r="AC165"/>
  <c r="AB165"/>
  <c r="AA165"/>
  <c r="Z165"/>
  <c r="Y165"/>
  <c r="X165"/>
  <c r="W165"/>
  <c r="T165"/>
  <c r="AC167" s="1"/>
  <c r="T164"/>
  <c r="AC163"/>
  <c r="T163"/>
  <c r="AC162"/>
  <c r="AB162"/>
  <c r="AA162"/>
  <c r="Z162"/>
  <c r="Y162"/>
  <c r="X162"/>
  <c r="W162"/>
  <c r="T162"/>
  <c r="V162" s="1"/>
  <c r="T161"/>
  <c r="AC160"/>
  <c r="T160"/>
  <c r="AC159"/>
  <c r="AB159"/>
  <c r="AA159"/>
  <c r="Z159"/>
  <c r="Y159"/>
  <c r="X159"/>
  <c r="W159"/>
  <c r="V159"/>
  <c r="T159"/>
  <c r="AC161" s="1"/>
  <c r="T158"/>
  <c r="AC157"/>
  <c r="T157"/>
  <c r="AC156"/>
  <c r="AB156"/>
  <c r="AA156"/>
  <c r="Z156"/>
  <c r="Y156"/>
  <c r="X156"/>
  <c r="W156"/>
  <c r="T156"/>
  <c r="V156" s="1"/>
  <c r="T155"/>
  <c r="V153" s="1"/>
  <c r="AC154"/>
  <c r="T154"/>
  <c r="AC153"/>
  <c r="AB153"/>
  <c r="AA153"/>
  <c r="Z153"/>
  <c r="Y153"/>
  <c r="X153"/>
  <c r="W153"/>
  <c r="T153"/>
  <c r="AC155" s="1"/>
  <c r="T152"/>
  <c r="AC151"/>
  <c r="T151"/>
  <c r="AC150"/>
  <c r="AB150"/>
  <c r="AA150"/>
  <c r="Z150"/>
  <c r="Y150"/>
  <c r="X150"/>
  <c r="W150"/>
  <c r="T150"/>
  <c r="V150" s="1"/>
  <c r="T254"/>
  <c r="AC253"/>
  <c r="T253"/>
  <c r="AC252"/>
  <c r="AB252"/>
  <c r="AA252"/>
  <c r="Z252"/>
  <c r="Y252"/>
  <c r="X252"/>
  <c r="W252"/>
  <c r="T252"/>
  <c r="T251"/>
  <c r="AC250"/>
  <c r="T250"/>
  <c r="AC249"/>
  <c r="AB249"/>
  <c r="AA249"/>
  <c r="Z249"/>
  <c r="Y249"/>
  <c r="X249"/>
  <c r="W249"/>
  <c r="T249"/>
  <c r="AC251" s="1"/>
  <c r="T248"/>
  <c r="AC247"/>
  <c r="T247"/>
  <c r="AC246"/>
  <c r="AB246"/>
  <c r="AA246"/>
  <c r="Z246"/>
  <c r="Y246"/>
  <c r="X246"/>
  <c r="W246"/>
  <c r="T246"/>
  <c r="AC248" s="1"/>
  <c r="T245"/>
  <c r="AC244"/>
  <c r="T244"/>
  <c r="AC243"/>
  <c r="AB243"/>
  <c r="AA243"/>
  <c r="Z243"/>
  <c r="Y243"/>
  <c r="X243"/>
  <c r="W243"/>
  <c r="T243"/>
  <c r="V243" s="1"/>
  <c r="T242"/>
  <c r="AC241"/>
  <c r="T241"/>
  <c r="AC240"/>
  <c r="AB240"/>
  <c r="AA240"/>
  <c r="Z240"/>
  <c r="Y240"/>
  <c r="X240"/>
  <c r="W240"/>
  <c r="T240"/>
  <c r="AC242" s="1"/>
  <c r="T239"/>
  <c r="AC238"/>
  <c r="T238"/>
  <c r="AC237"/>
  <c r="AB237"/>
  <c r="AA237"/>
  <c r="Z237"/>
  <c r="Y237"/>
  <c r="X237"/>
  <c r="W237"/>
  <c r="T237"/>
  <c r="AC239" s="1"/>
  <c r="T236"/>
  <c r="AC235"/>
  <c r="T235"/>
  <c r="AC234"/>
  <c r="AB234"/>
  <c r="AA234"/>
  <c r="Z234"/>
  <c r="Y234"/>
  <c r="X234"/>
  <c r="W234"/>
  <c r="T234"/>
  <c r="AC236" s="1"/>
  <c r="T233"/>
  <c r="AC232"/>
  <c r="T232"/>
  <c r="AC231"/>
  <c r="AB231"/>
  <c r="AA231"/>
  <c r="Z231"/>
  <c r="Y231"/>
  <c r="X231"/>
  <c r="W231"/>
  <c r="T231"/>
  <c r="T230"/>
  <c r="AC229"/>
  <c r="T229"/>
  <c r="AC228"/>
  <c r="AB228"/>
  <c r="AA228"/>
  <c r="Z228"/>
  <c r="Y228"/>
  <c r="X228"/>
  <c r="W228"/>
  <c r="T228"/>
  <c r="AC230" s="1"/>
  <c r="T227"/>
  <c r="AC226"/>
  <c r="T226"/>
  <c r="AC225"/>
  <c r="AB225"/>
  <c r="AA225"/>
  <c r="Z225"/>
  <c r="Y225"/>
  <c r="X225"/>
  <c r="W225"/>
  <c r="T225"/>
  <c r="AC227" s="1"/>
  <c r="T224"/>
  <c r="V222" s="1"/>
  <c r="AC223"/>
  <c r="T223"/>
  <c r="AC222"/>
  <c r="AB222"/>
  <c r="AA222"/>
  <c r="Z222"/>
  <c r="Y222"/>
  <c r="X222"/>
  <c r="W222"/>
  <c r="T222"/>
  <c r="T221"/>
  <c r="AC220"/>
  <c r="T220"/>
  <c r="AC219"/>
  <c r="AB219"/>
  <c r="AA219"/>
  <c r="Z219"/>
  <c r="Y219"/>
  <c r="X219"/>
  <c r="W219"/>
  <c r="T219"/>
  <c r="V219" s="1"/>
  <c r="T218"/>
  <c r="AC217"/>
  <c r="T217"/>
  <c r="AC216"/>
  <c r="AB216"/>
  <c r="AA216"/>
  <c r="Z216"/>
  <c r="Y216"/>
  <c r="X216"/>
  <c r="W216"/>
  <c r="T216"/>
  <c r="AC218" s="1"/>
  <c r="T215"/>
  <c r="AC214"/>
  <c r="T214"/>
  <c r="AC213"/>
  <c r="AB213"/>
  <c r="AA213"/>
  <c r="Z213"/>
  <c r="Y213"/>
  <c r="X213"/>
  <c r="W213"/>
  <c r="T213"/>
  <c r="AC215" s="1"/>
  <c r="T212"/>
  <c r="AC211"/>
  <c r="T211"/>
  <c r="AC210"/>
  <c r="AB210"/>
  <c r="AA210"/>
  <c r="Z210"/>
  <c r="Y210"/>
  <c r="X210"/>
  <c r="W210"/>
  <c r="T210"/>
  <c r="AC212" s="1"/>
  <c r="T209"/>
  <c r="AC208"/>
  <c r="T208"/>
  <c r="AC207"/>
  <c r="AB207"/>
  <c r="AA207"/>
  <c r="Z207"/>
  <c r="Y207"/>
  <c r="X207"/>
  <c r="W207"/>
  <c r="T207"/>
  <c r="T206"/>
  <c r="AC205"/>
  <c r="T205"/>
  <c r="AC204"/>
  <c r="AB204"/>
  <c r="AA204"/>
  <c r="Z204"/>
  <c r="Y204"/>
  <c r="X204"/>
  <c r="W204"/>
  <c r="T204"/>
  <c r="T203"/>
  <c r="AC202"/>
  <c r="T202"/>
  <c r="AC201"/>
  <c r="AB201"/>
  <c r="AA201"/>
  <c r="Z201"/>
  <c r="Y201"/>
  <c r="X201"/>
  <c r="W201"/>
  <c r="V201"/>
  <c r="T201"/>
  <c r="T200"/>
  <c r="AC199"/>
  <c r="T199"/>
  <c r="AC198"/>
  <c r="AB198"/>
  <c r="AA198"/>
  <c r="Z198"/>
  <c r="Y198"/>
  <c r="X198"/>
  <c r="W198"/>
  <c r="T198"/>
  <c r="V198" s="1"/>
  <c r="T197"/>
  <c r="AC196"/>
  <c r="T196"/>
  <c r="AC195"/>
  <c r="AB195"/>
  <c r="AA195"/>
  <c r="Z195"/>
  <c r="Y195"/>
  <c r="X195"/>
  <c r="W195"/>
  <c r="T195"/>
  <c r="AC197" s="1"/>
  <c r="T194"/>
  <c r="AC193"/>
  <c r="T193"/>
  <c r="AC192"/>
  <c r="AB192"/>
  <c r="AA192"/>
  <c r="Z192"/>
  <c r="Y192"/>
  <c r="X192"/>
  <c r="W192"/>
  <c r="T192"/>
  <c r="AC194" s="1"/>
  <c r="T191"/>
  <c r="AC190"/>
  <c r="T190"/>
  <c r="AC189"/>
  <c r="AB189"/>
  <c r="AA189"/>
  <c r="Z189"/>
  <c r="Y189"/>
  <c r="X189"/>
  <c r="W189"/>
  <c r="T189"/>
  <c r="AC191" s="1"/>
  <c r="T188"/>
  <c r="AC187"/>
  <c r="T187"/>
  <c r="AC186"/>
  <c r="AB186"/>
  <c r="AA186"/>
  <c r="Z186"/>
  <c r="Y186"/>
  <c r="X186"/>
  <c r="W186"/>
  <c r="T186"/>
  <c r="T185"/>
  <c r="AC184"/>
  <c r="T184"/>
  <c r="AC183"/>
  <c r="AB183"/>
  <c r="AA183"/>
  <c r="Z183"/>
  <c r="Y183"/>
  <c r="X183"/>
  <c r="W183"/>
  <c r="T183"/>
  <c r="AC185" s="1"/>
  <c r="T182"/>
  <c r="AC181"/>
  <c r="T181"/>
  <c r="AC180"/>
  <c r="AB180"/>
  <c r="AA180"/>
  <c r="Z180"/>
  <c r="Y180"/>
  <c r="X180"/>
  <c r="W180"/>
  <c r="T180"/>
  <c r="AC182" s="1"/>
  <c r="T179"/>
  <c r="AC178"/>
  <c r="T178"/>
  <c r="AC177"/>
  <c r="AB177"/>
  <c r="AA177"/>
  <c r="Z177"/>
  <c r="Y177"/>
  <c r="X177"/>
  <c r="W177"/>
  <c r="T177"/>
  <c r="T176"/>
  <c r="AC175"/>
  <c r="T175"/>
  <c r="AC174"/>
  <c r="AB174"/>
  <c r="AA174"/>
  <c r="Z174"/>
  <c r="Y174"/>
  <c r="X174"/>
  <c r="W174"/>
  <c r="T174"/>
  <c r="V174" s="1"/>
  <c r="T173"/>
  <c r="AC172"/>
  <c r="T172"/>
  <c r="AC171"/>
  <c r="AB171"/>
  <c r="AA171"/>
  <c r="Z171"/>
  <c r="Y171"/>
  <c r="X171"/>
  <c r="W171"/>
  <c r="T171"/>
  <c r="AC173" s="1"/>
  <c r="T149" i="4"/>
  <c r="AC148"/>
  <c r="T148"/>
  <c r="AC147"/>
  <c r="AB147"/>
  <c r="AA147"/>
  <c r="Z147"/>
  <c r="Y147"/>
  <c r="X147"/>
  <c r="W147"/>
  <c r="T147"/>
  <c r="V147" s="1"/>
  <c r="T146"/>
  <c r="AC145"/>
  <c r="T145"/>
  <c r="AC144"/>
  <c r="AB144"/>
  <c r="AA144"/>
  <c r="Z144"/>
  <c r="Y144"/>
  <c r="X144"/>
  <c r="W144"/>
  <c r="T144"/>
  <c r="AC146" s="1"/>
  <c r="T143"/>
  <c r="AC142"/>
  <c r="T142"/>
  <c r="AC141"/>
  <c r="AB141"/>
  <c r="AA141"/>
  <c r="Z141"/>
  <c r="Y141"/>
  <c r="X141"/>
  <c r="W141"/>
  <c r="T141"/>
  <c r="V141" s="1"/>
  <c r="T140"/>
  <c r="AC139"/>
  <c r="T139"/>
  <c r="AC138"/>
  <c r="AB138"/>
  <c r="AA138"/>
  <c r="Z138"/>
  <c r="Y138"/>
  <c r="X138"/>
  <c r="W138"/>
  <c r="V138"/>
  <c r="T138"/>
  <c r="AC140" s="1"/>
  <c r="T137"/>
  <c r="AC136"/>
  <c r="T136"/>
  <c r="AC135"/>
  <c r="AB135"/>
  <c r="AA135"/>
  <c r="Z135"/>
  <c r="Y135"/>
  <c r="X135"/>
  <c r="W135"/>
  <c r="V135"/>
  <c r="T135"/>
  <c r="AC137" s="1"/>
  <c r="T134"/>
  <c r="V132" s="1"/>
  <c r="AC133"/>
  <c r="T133"/>
  <c r="AC132"/>
  <c r="AB132"/>
  <c r="AA132"/>
  <c r="Z132"/>
  <c r="Y132"/>
  <c r="X132"/>
  <c r="W132"/>
  <c r="T132"/>
  <c r="AC134" s="1"/>
  <c r="T131"/>
  <c r="AC130"/>
  <c r="T130"/>
  <c r="AC129"/>
  <c r="AB129"/>
  <c r="AA129"/>
  <c r="Z129"/>
  <c r="Y129"/>
  <c r="X129"/>
  <c r="W129"/>
  <c r="T129"/>
  <c r="V129" s="1"/>
  <c r="T128"/>
  <c r="AC127"/>
  <c r="T127"/>
  <c r="AC126"/>
  <c r="AB126"/>
  <c r="AA126"/>
  <c r="Z126"/>
  <c r="Y126"/>
  <c r="X126"/>
  <c r="W126"/>
  <c r="V126"/>
  <c r="T126"/>
  <c r="AC128" s="1"/>
  <c r="T125"/>
  <c r="AC124"/>
  <c r="T124"/>
  <c r="AC123"/>
  <c r="AB123"/>
  <c r="AA123"/>
  <c r="Z123"/>
  <c r="Y123"/>
  <c r="X123"/>
  <c r="W123"/>
  <c r="V123"/>
  <c r="T123"/>
  <c r="AC125" s="1"/>
  <c r="T122"/>
  <c r="V120" s="1"/>
  <c r="AC121"/>
  <c r="T121"/>
  <c r="AC120"/>
  <c r="AB120"/>
  <c r="AA120"/>
  <c r="Z120"/>
  <c r="Y120"/>
  <c r="X120"/>
  <c r="W120"/>
  <c r="T120"/>
  <c r="AC122" s="1"/>
  <c r="T119"/>
  <c r="AC118"/>
  <c r="T118"/>
  <c r="AC117"/>
  <c r="AB117"/>
  <c r="AA117"/>
  <c r="Z117"/>
  <c r="Y117"/>
  <c r="X117"/>
  <c r="W117"/>
  <c r="T117"/>
  <c r="V117" s="1"/>
  <c r="T116"/>
  <c r="AC115"/>
  <c r="T115"/>
  <c r="V114" s="1"/>
  <c r="AC114"/>
  <c r="AB114"/>
  <c r="AA114"/>
  <c r="Z114"/>
  <c r="Y114"/>
  <c r="X114"/>
  <c r="W114"/>
  <c r="T114"/>
  <c r="AC116" s="1"/>
  <c r="T113"/>
  <c r="AC112"/>
  <c r="T112"/>
  <c r="AC111"/>
  <c r="AB111"/>
  <c r="AA111"/>
  <c r="Z111"/>
  <c r="Y111"/>
  <c r="X111"/>
  <c r="W111"/>
  <c r="V111"/>
  <c r="T111"/>
  <c r="AC113" s="1"/>
  <c r="T110"/>
  <c r="V108" s="1"/>
  <c r="AC109"/>
  <c r="T109"/>
  <c r="AC108"/>
  <c r="AB108"/>
  <c r="AA108"/>
  <c r="Z108"/>
  <c r="Y108"/>
  <c r="X108"/>
  <c r="W108"/>
  <c r="T108"/>
  <c r="AC110" s="1"/>
  <c r="T107"/>
  <c r="AC106"/>
  <c r="T106"/>
  <c r="AC105"/>
  <c r="AB105"/>
  <c r="AA105"/>
  <c r="Z105"/>
  <c r="Y105"/>
  <c r="X105"/>
  <c r="W105"/>
  <c r="T105"/>
  <c r="V105" s="1"/>
  <c r="T104"/>
  <c r="AC103"/>
  <c r="T103"/>
  <c r="AC102"/>
  <c r="AB102"/>
  <c r="AA102"/>
  <c r="Z102"/>
  <c r="Y102"/>
  <c r="X102"/>
  <c r="W102"/>
  <c r="V102"/>
  <c r="T102"/>
  <c r="AC104" s="1"/>
  <c r="AC158" i="1" l="1"/>
  <c r="V165"/>
  <c r="AC152"/>
  <c r="AC164"/>
  <c r="AC179"/>
  <c r="V180"/>
  <c r="V183"/>
  <c r="AC203"/>
  <c r="AC206"/>
  <c r="V204"/>
  <c r="V210"/>
  <c r="AC224"/>
  <c r="V225"/>
  <c r="V228"/>
  <c r="V234"/>
  <c r="V249"/>
  <c r="V207"/>
  <c r="V231"/>
  <c r="V252"/>
  <c r="V186"/>
  <c r="V171"/>
  <c r="V192"/>
  <c r="V195"/>
  <c r="V213"/>
  <c r="V216"/>
  <c r="V237"/>
  <c r="V240"/>
  <c r="AC254"/>
  <c r="V246"/>
  <c r="AC209"/>
  <c r="AC221"/>
  <c r="AC233"/>
  <c r="AC245"/>
  <c r="AC176"/>
  <c r="V177"/>
  <c r="V189"/>
  <c r="AC188"/>
  <c r="AC200"/>
  <c r="AC119" i="4"/>
  <c r="V144"/>
  <c r="AC149"/>
  <c r="AC107"/>
  <c r="AC131"/>
  <c r="AC143"/>
  <c r="T25" i="6" l="1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AC19" s="1"/>
  <c r="T16"/>
  <c r="AC15"/>
  <c r="T15"/>
  <c r="V14" s="1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V11"/>
  <c r="T11"/>
  <c r="AC13" s="1"/>
  <c r="T10"/>
  <c r="V8" s="1"/>
  <c r="AC9"/>
  <c r="T9"/>
  <c r="AC8"/>
  <c r="AB8"/>
  <c r="AA8"/>
  <c r="Z8"/>
  <c r="Y8"/>
  <c r="X8"/>
  <c r="W8"/>
  <c r="T8"/>
  <c r="AC10" s="1"/>
  <c r="T68" i="5"/>
  <c r="AC67"/>
  <c r="T67"/>
  <c r="AC66"/>
  <c r="AB66"/>
  <c r="AA66"/>
  <c r="Z66"/>
  <c r="Y66"/>
  <c r="X66"/>
  <c r="W66"/>
  <c r="V66"/>
  <c r="T66"/>
  <c r="AC68" s="1"/>
  <c r="T65"/>
  <c r="AC64"/>
  <c r="T64"/>
  <c r="AC63"/>
  <c r="AB63"/>
  <c r="AA63"/>
  <c r="Z63"/>
  <c r="Y63"/>
  <c r="X63"/>
  <c r="W63"/>
  <c r="T63"/>
  <c r="AC65" s="1"/>
  <c r="T62"/>
  <c r="AC61"/>
  <c r="T61"/>
  <c r="AC60"/>
  <c r="AB60"/>
  <c r="AA60"/>
  <c r="Z60"/>
  <c r="Y60"/>
  <c r="X60"/>
  <c r="W60"/>
  <c r="T60"/>
  <c r="V60" s="1"/>
  <c r="T59"/>
  <c r="AC58"/>
  <c r="T58"/>
  <c r="AC57"/>
  <c r="AB57"/>
  <c r="AA57"/>
  <c r="Z57"/>
  <c r="Y57"/>
  <c r="X57"/>
  <c r="W57"/>
  <c r="V57"/>
  <c r="T57"/>
  <c r="AC59" s="1"/>
  <c r="T56"/>
  <c r="AC55"/>
  <c r="T55"/>
  <c r="AC54"/>
  <c r="AB54"/>
  <c r="AA54"/>
  <c r="Z54"/>
  <c r="Y54"/>
  <c r="X54"/>
  <c r="W54"/>
  <c r="V54"/>
  <c r="T54"/>
  <c r="AC56" s="1"/>
  <c r="T53"/>
  <c r="V51" s="1"/>
  <c r="AC52"/>
  <c r="T52"/>
  <c r="AC51"/>
  <c r="AB51"/>
  <c r="AA51"/>
  <c r="Z51"/>
  <c r="Y51"/>
  <c r="X51"/>
  <c r="W51"/>
  <c r="T51"/>
  <c r="AC53" s="1"/>
  <c r="T50"/>
  <c r="AC49"/>
  <c r="T49"/>
  <c r="AC48"/>
  <c r="AB48"/>
  <c r="AA48"/>
  <c r="Z48"/>
  <c r="Y48"/>
  <c r="X48"/>
  <c r="W48"/>
  <c r="T48"/>
  <c r="V48" s="1"/>
  <c r="T47"/>
  <c r="AC46"/>
  <c r="T46"/>
  <c r="AC45"/>
  <c r="AB45"/>
  <c r="AA45"/>
  <c r="Z45"/>
  <c r="Y45"/>
  <c r="X45"/>
  <c r="W45"/>
  <c r="V45"/>
  <c r="T45"/>
  <c r="AC47" s="1"/>
  <c r="T37"/>
  <c r="AC36"/>
  <c r="T36"/>
  <c r="AC35"/>
  <c r="AB35"/>
  <c r="AA35"/>
  <c r="Z35"/>
  <c r="Y35"/>
  <c r="X35"/>
  <c r="W35"/>
  <c r="T35"/>
  <c r="V35" s="1"/>
  <c r="T34"/>
  <c r="AC33"/>
  <c r="T33"/>
  <c r="AC32"/>
  <c r="AB32"/>
  <c r="AA32"/>
  <c r="Z32"/>
  <c r="Y32"/>
  <c r="X32"/>
  <c r="W32"/>
  <c r="V32"/>
  <c r="T32"/>
  <c r="AC34" s="1"/>
  <c r="T31"/>
  <c r="AC30"/>
  <c r="T30"/>
  <c r="AC29"/>
  <c r="AB29"/>
  <c r="AA29"/>
  <c r="Z29"/>
  <c r="Y29"/>
  <c r="X29"/>
  <c r="W29"/>
  <c r="T29"/>
  <c r="AC31" s="1"/>
  <c r="T28"/>
  <c r="V26" s="1"/>
  <c r="AC27"/>
  <c r="T27"/>
  <c r="AC26"/>
  <c r="AB26"/>
  <c r="AA26"/>
  <c r="Z26"/>
  <c r="Y26"/>
  <c r="X26"/>
  <c r="W26"/>
  <c r="T26"/>
  <c r="AC28" s="1"/>
  <c r="T25"/>
  <c r="AC24"/>
  <c r="T24"/>
  <c r="AC23"/>
  <c r="AB23"/>
  <c r="AA23"/>
  <c r="Z23"/>
  <c r="Y23"/>
  <c r="X23"/>
  <c r="W23"/>
  <c r="T23"/>
  <c r="V23" s="1"/>
  <c r="T22"/>
  <c r="AC21"/>
  <c r="T21"/>
  <c r="V20" s="1"/>
  <c r="AC20"/>
  <c r="AB20"/>
  <c r="AA20"/>
  <c r="Z20"/>
  <c r="Y20"/>
  <c r="X20"/>
  <c r="W20"/>
  <c r="T20"/>
  <c r="AC22" s="1"/>
  <c r="T19"/>
  <c r="AC18"/>
  <c r="T18"/>
  <c r="AC17"/>
  <c r="AB17"/>
  <c r="AA17"/>
  <c r="Z17"/>
  <c r="Y17"/>
  <c r="X17"/>
  <c r="W17"/>
  <c r="T17"/>
  <c r="AC19" s="1"/>
  <c r="T16"/>
  <c r="V14" s="1"/>
  <c r="AC15"/>
  <c r="T15"/>
  <c r="AC14"/>
  <c r="AB14"/>
  <c r="AA14"/>
  <c r="Z14"/>
  <c r="Y14"/>
  <c r="X14"/>
  <c r="W14"/>
  <c r="T14"/>
  <c r="AC16" s="1"/>
  <c r="T13"/>
  <c r="AC12"/>
  <c r="T12"/>
  <c r="AC11"/>
  <c r="AB11"/>
  <c r="AA11"/>
  <c r="Z11"/>
  <c r="Y11"/>
  <c r="X11"/>
  <c r="W11"/>
  <c r="T11"/>
  <c r="V11" s="1"/>
  <c r="T10"/>
  <c r="AC9"/>
  <c r="T9"/>
  <c r="AC8"/>
  <c r="AB8"/>
  <c r="AA8"/>
  <c r="Z8"/>
  <c r="Y8"/>
  <c r="X8"/>
  <c r="W8"/>
  <c r="V8"/>
  <c r="T8"/>
  <c r="AC10" s="1"/>
  <c r="T94" i="4"/>
  <c r="AC93"/>
  <c r="T93"/>
  <c r="AC92"/>
  <c r="AB92"/>
  <c r="AA92"/>
  <c r="Z92"/>
  <c r="Y92"/>
  <c r="X92"/>
  <c r="W92"/>
  <c r="T92"/>
  <c r="V92" s="1"/>
  <c r="T91"/>
  <c r="AC90"/>
  <c r="T90"/>
  <c r="AC89"/>
  <c r="AB89"/>
  <c r="AA89"/>
  <c r="Z89"/>
  <c r="Y89"/>
  <c r="X89"/>
  <c r="W89"/>
  <c r="T89"/>
  <c r="AC91" s="1"/>
  <c r="T88"/>
  <c r="AC87"/>
  <c r="T87"/>
  <c r="AC86"/>
  <c r="AB86"/>
  <c r="AA86"/>
  <c r="Z86"/>
  <c r="Y86"/>
  <c r="X86"/>
  <c r="W86"/>
  <c r="T86"/>
  <c r="V86" s="1"/>
  <c r="T85"/>
  <c r="AC84"/>
  <c r="T84"/>
  <c r="AC83"/>
  <c r="AB83"/>
  <c r="AA83"/>
  <c r="Z83"/>
  <c r="Y83"/>
  <c r="X83"/>
  <c r="W83"/>
  <c r="V83"/>
  <c r="T83"/>
  <c r="AC85" s="1"/>
  <c r="T82"/>
  <c r="AC81"/>
  <c r="T81"/>
  <c r="AC80"/>
  <c r="AB80"/>
  <c r="AA80"/>
  <c r="Z80"/>
  <c r="Y80"/>
  <c r="X80"/>
  <c r="W80"/>
  <c r="V80"/>
  <c r="T80"/>
  <c r="AC82" s="1"/>
  <c r="T79"/>
  <c r="V77" s="1"/>
  <c r="AC78"/>
  <c r="T78"/>
  <c r="AC77"/>
  <c r="AB77"/>
  <c r="AA77"/>
  <c r="Z77"/>
  <c r="Y77"/>
  <c r="X77"/>
  <c r="W77"/>
  <c r="T77"/>
  <c r="AC79" s="1"/>
  <c r="T76"/>
  <c r="AC75"/>
  <c r="T75"/>
  <c r="AC74"/>
  <c r="AB74"/>
  <c r="AA74"/>
  <c r="Z74"/>
  <c r="Y74"/>
  <c r="X74"/>
  <c r="W74"/>
  <c r="T74"/>
  <c r="V74" s="1"/>
  <c r="T73"/>
  <c r="AC72"/>
  <c r="T72"/>
  <c r="AC71"/>
  <c r="AB71"/>
  <c r="AA71"/>
  <c r="Z71"/>
  <c r="Y71"/>
  <c r="X71"/>
  <c r="W71"/>
  <c r="V71"/>
  <c r="T71"/>
  <c r="AC73" s="1"/>
  <c r="T70"/>
  <c r="AC69"/>
  <c r="T69"/>
  <c r="AC68"/>
  <c r="AB68"/>
  <c r="AA68"/>
  <c r="Z68"/>
  <c r="Y68"/>
  <c r="X68"/>
  <c r="W68"/>
  <c r="V68"/>
  <c r="T68"/>
  <c r="AC70" s="1"/>
  <c r="T67"/>
  <c r="V65" s="1"/>
  <c r="AC66"/>
  <c r="T66"/>
  <c r="AC65"/>
  <c r="AB65"/>
  <c r="AA65"/>
  <c r="Z65"/>
  <c r="Y65"/>
  <c r="X65"/>
  <c r="W65"/>
  <c r="T65"/>
  <c r="AC67" s="1"/>
  <c r="T64"/>
  <c r="AC63"/>
  <c r="T63"/>
  <c r="AC62"/>
  <c r="AB62"/>
  <c r="AA62"/>
  <c r="Z62"/>
  <c r="Y62"/>
  <c r="X62"/>
  <c r="W62"/>
  <c r="T62"/>
  <c r="V62" s="1"/>
  <c r="T61"/>
  <c r="AC60"/>
  <c r="T60"/>
  <c r="AC59"/>
  <c r="AB59"/>
  <c r="AA59"/>
  <c r="Z59"/>
  <c r="Y59"/>
  <c r="X59"/>
  <c r="W59"/>
  <c r="V59"/>
  <c r="T59"/>
  <c r="AC61" s="1"/>
  <c r="T58"/>
  <c r="AC57"/>
  <c r="T57"/>
  <c r="AC56"/>
  <c r="AB56"/>
  <c r="AA56"/>
  <c r="Z56"/>
  <c r="Y56"/>
  <c r="X56"/>
  <c r="W56"/>
  <c r="V56"/>
  <c r="T56"/>
  <c r="AC58" s="1"/>
  <c r="T55"/>
  <c r="V53" s="1"/>
  <c r="AC54"/>
  <c r="T54"/>
  <c r="AC53"/>
  <c r="AB53"/>
  <c r="AA53"/>
  <c r="Z53"/>
  <c r="Y53"/>
  <c r="X53"/>
  <c r="W53"/>
  <c r="T53"/>
  <c r="AC55" s="1"/>
  <c r="T52"/>
  <c r="AC51"/>
  <c r="T51"/>
  <c r="AC50"/>
  <c r="AB50"/>
  <c r="AA50"/>
  <c r="Z50"/>
  <c r="Y50"/>
  <c r="X50"/>
  <c r="W50"/>
  <c r="T50"/>
  <c r="V50" s="1"/>
  <c r="T49"/>
  <c r="AC48"/>
  <c r="T48"/>
  <c r="AC47"/>
  <c r="AB47"/>
  <c r="AA47"/>
  <c r="Z47"/>
  <c r="Y47"/>
  <c r="X47"/>
  <c r="W47"/>
  <c r="V47"/>
  <c r="T47"/>
  <c r="AC49" s="1"/>
  <c r="T46"/>
  <c r="AC45"/>
  <c r="T45"/>
  <c r="AC44"/>
  <c r="AB44"/>
  <c r="AA44"/>
  <c r="Z44"/>
  <c r="Y44"/>
  <c r="X44"/>
  <c r="W44"/>
  <c r="V44"/>
  <c r="T44"/>
  <c r="AC46" s="1"/>
  <c r="T43"/>
  <c r="V41" s="1"/>
  <c r="AC42"/>
  <c r="T42"/>
  <c r="AC41"/>
  <c r="AB41"/>
  <c r="AA41"/>
  <c r="Z41"/>
  <c r="Y41"/>
  <c r="X41"/>
  <c r="W41"/>
  <c r="T41"/>
  <c r="AC43" s="1"/>
  <c r="T40"/>
  <c r="AC39"/>
  <c r="T39"/>
  <c r="AC38"/>
  <c r="AB38"/>
  <c r="AA38"/>
  <c r="Z38"/>
  <c r="Y38"/>
  <c r="X38"/>
  <c r="W38"/>
  <c r="T38"/>
  <c r="V38" s="1"/>
  <c r="T37"/>
  <c r="AC36"/>
  <c r="T36"/>
  <c r="AC35"/>
  <c r="AB35"/>
  <c r="AA35"/>
  <c r="Z35"/>
  <c r="Y35"/>
  <c r="X35"/>
  <c r="W35"/>
  <c r="V35"/>
  <c r="T35"/>
  <c r="AC37" s="1"/>
  <c r="T34"/>
  <c r="AC33"/>
  <c r="T33"/>
  <c r="AC32"/>
  <c r="AB32"/>
  <c r="AA32"/>
  <c r="Z32"/>
  <c r="Y32"/>
  <c r="X32"/>
  <c r="W32"/>
  <c r="V32"/>
  <c r="T32"/>
  <c r="AC34" s="1"/>
  <c r="T31"/>
  <c r="V29" s="1"/>
  <c r="AC30"/>
  <c r="T30"/>
  <c r="AC29"/>
  <c r="AB29"/>
  <c r="AA29"/>
  <c r="Z29"/>
  <c r="Y29"/>
  <c r="X29"/>
  <c r="W29"/>
  <c r="T29"/>
  <c r="AC31" s="1"/>
  <c r="T28"/>
  <c r="AC27"/>
  <c r="T27"/>
  <c r="AC26"/>
  <c r="AB26"/>
  <c r="AA26"/>
  <c r="Z26"/>
  <c r="Y26"/>
  <c r="X26"/>
  <c r="W26"/>
  <c r="T26"/>
  <c r="V26" s="1"/>
  <c r="T25"/>
  <c r="AC24"/>
  <c r="T24"/>
  <c r="AC23"/>
  <c r="AB23"/>
  <c r="AA23"/>
  <c r="Z23"/>
  <c r="Y23"/>
  <c r="X23"/>
  <c r="W23"/>
  <c r="V23"/>
  <c r="T23"/>
  <c r="AC25" s="1"/>
  <c r="T22"/>
  <c r="AC21"/>
  <c r="T21"/>
  <c r="AC20"/>
  <c r="AB20"/>
  <c r="AA20"/>
  <c r="Z20"/>
  <c r="Y20"/>
  <c r="X20"/>
  <c r="W20"/>
  <c r="V20"/>
  <c r="T20"/>
  <c r="AC22" s="1"/>
  <c r="T19"/>
  <c r="V17" s="1"/>
  <c r="AC18"/>
  <c r="T18"/>
  <c r="AC17"/>
  <c r="AB17"/>
  <c r="AA17"/>
  <c r="Z17"/>
  <c r="Y17"/>
  <c r="X17"/>
  <c r="W17"/>
  <c r="T17"/>
  <c r="AC19" s="1"/>
  <c r="T16"/>
  <c r="AC15"/>
  <c r="T15"/>
  <c r="AC14"/>
  <c r="AB14"/>
  <c r="AA14"/>
  <c r="Z14"/>
  <c r="Y14"/>
  <c r="X14"/>
  <c r="W14"/>
  <c r="T14"/>
  <c r="V14" s="1"/>
  <c r="T13"/>
  <c r="AC12"/>
  <c r="T12"/>
  <c r="V11" s="1"/>
  <c r="AC11"/>
  <c r="AB11"/>
  <c r="AA11"/>
  <c r="Z11"/>
  <c r="Y11"/>
  <c r="X11"/>
  <c r="W11"/>
  <c r="T11"/>
  <c r="AC13" s="1"/>
  <c r="T10"/>
  <c r="AC9"/>
  <c r="T9"/>
  <c r="V8" s="1"/>
  <c r="AC8"/>
  <c r="AB8"/>
  <c r="AA8"/>
  <c r="Z8"/>
  <c r="Y8"/>
  <c r="X8"/>
  <c r="W8"/>
  <c r="T8"/>
  <c r="AC10" s="1"/>
  <c r="AA5" i="6"/>
  <c r="V5"/>
  <c r="O5"/>
  <c r="B5"/>
  <c r="AA4"/>
  <c r="B3"/>
  <c r="AA5" i="5"/>
  <c r="V5"/>
  <c r="O5"/>
  <c r="B5"/>
  <c r="AA4"/>
  <c r="B3"/>
  <c r="AA5" i="4"/>
  <c r="V5"/>
  <c r="O5"/>
  <c r="B5"/>
  <c r="AA4"/>
  <c r="B3"/>
  <c r="AC142" i="1"/>
  <c r="T142"/>
  <c r="AC141"/>
  <c r="T141"/>
  <c r="AC140"/>
  <c r="AB140"/>
  <c r="AA140"/>
  <c r="Z140"/>
  <c r="Y140"/>
  <c r="X140"/>
  <c r="W140"/>
  <c r="V140"/>
  <c r="T140"/>
  <c r="T139"/>
  <c r="AC138"/>
  <c r="T138"/>
  <c r="AC137"/>
  <c r="AB137"/>
  <c r="AA137"/>
  <c r="Z137"/>
  <c r="Y137"/>
  <c r="X137"/>
  <c r="W137"/>
  <c r="V137" s="1"/>
  <c r="T137"/>
  <c r="AC139" s="1"/>
  <c r="T136"/>
  <c r="AC135"/>
  <c r="T135"/>
  <c r="AC134"/>
  <c r="AB134"/>
  <c r="AA134"/>
  <c r="Z134"/>
  <c r="Y134"/>
  <c r="X134"/>
  <c r="W134"/>
  <c r="T134"/>
  <c r="V134" s="1"/>
  <c r="T133"/>
  <c r="AC132"/>
  <c r="T132"/>
  <c r="AC131"/>
  <c r="AB131"/>
  <c r="AA131"/>
  <c r="Z131"/>
  <c r="Y131"/>
  <c r="X131"/>
  <c r="W131"/>
  <c r="T131"/>
  <c r="AC133" s="1"/>
  <c r="V131" l="1"/>
  <c r="AC136"/>
  <c r="V20" i="6"/>
  <c r="V17"/>
  <c r="V63" i="5"/>
  <c r="AC50"/>
  <c r="AC62"/>
  <c r="V17"/>
  <c r="V29"/>
  <c r="AC25"/>
  <c r="AC13"/>
  <c r="AC37"/>
  <c r="AC16" i="4"/>
  <c r="AC64"/>
  <c r="AC76"/>
  <c r="V89"/>
  <c r="AC94"/>
  <c r="AC28"/>
  <c r="AC40"/>
  <c r="AC52"/>
  <c r="AC88"/>
  <c r="T130" i="1"/>
  <c r="AC129"/>
  <c r="T129"/>
  <c r="AC128"/>
  <c r="AB128"/>
  <c r="AA128"/>
  <c r="Z128"/>
  <c r="Y128"/>
  <c r="X128"/>
  <c r="W128"/>
  <c r="V128"/>
  <c r="T128"/>
  <c r="AC130" s="1"/>
  <c r="T127"/>
  <c r="AC126"/>
  <c r="T126"/>
  <c r="AC125"/>
  <c r="AB125"/>
  <c r="AA125"/>
  <c r="Z125"/>
  <c r="Y125"/>
  <c r="X125"/>
  <c r="W125"/>
  <c r="T125"/>
  <c r="V125" s="1"/>
  <c r="T124"/>
  <c r="AC123"/>
  <c r="T123"/>
  <c r="AC122"/>
  <c r="AB122"/>
  <c r="AA122"/>
  <c r="Z122"/>
  <c r="Y122"/>
  <c r="X122"/>
  <c r="W122"/>
  <c r="T122"/>
  <c r="V122" s="1"/>
  <c r="T121"/>
  <c r="AC120"/>
  <c r="T120"/>
  <c r="AC119"/>
  <c r="AB119"/>
  <c r="AA119"/>
  <c r="Z119"/>
  <c r="Y119"/>
  <c r="X119"/>
  <c r="W119"/>
  <c r="T119"/>
  <c r="AC121" s="1"/>
  <c r="AC118"/>
  <c r="T118"/>
  <c r="AC117"/>
  <c r="T117"/>
  <c r="AC116"/>
  <c r="AB116"/>
  <c r="AA116"/>
  <c r="Z116"/>
  <c r="Y116"/>
  <c r="X116"/>
  <c r="W116"/>
  <c r="V116" s="1"/>
  <c r="T116"/>
  <c r="AC115"/>
  <c r="T115"/>
  <c r="AC114"/>
  <c r="T114"/>
  <c r="AC113"/>
  <c r="AB113"/>
  <c r="AA113"/>
  <c r="Z113"/>
  <c r="Y113"/>
  <c r="X113"/>
  <c r="W113"/>
  <c r="V113" s="1"/>
  <c r="T113"/>
  <c r="AC112"/>
  <c r="T112"/>
  <c r="AC111"/>
  <c r="T111"/>
  <c r="AC110"/>
  <c r="AB110"/>
  <c r="AA110"/>
  <c r="Z110"/>
  <c r="Y110"/>
  <c r="X110"/>
  <c r="W110"/>
  <c r="V110" s="1"/>
  <c r="T110"/>
  <c r="AC109"/>
  <c r="T109"/>
  <c r="AC108"/>
  <c r="T108"/>
  <c r="AC107"/>
  <c r="AB107"/>
  <c r="AA107"/>
  <c r="Z107"/>
  <c r="Y107"/>
  <c r="X107"/>
  <c r="W107"/>
  <c r="V107" s="1"/>
  <c r="T107"/>
  <c r="T106"/>
  <c r="AC105"/>
  <c r="T105"/>
  <c r="AC104"/>
  <c r="AB104"/>
  <c r="AA104"/>
  <c r="Z104"/>
  <c r="Y104"/>
  <c r="X104"/>
  <c r="W104"/>
  <c r="T104"/>
  <c r="V104" s="1"/>
  <c r="T103"/>
  <c r="AC102"/>
  <c r="T102"/>
  <c r="AC101"/>
  <c r="AB101"/>
  <c r="AA101"/>
  <c r="Z101"/>
  <c r="Y101"/>
  <c r="X101"/>
  <c r="W101"/>
  <c r="V101"/>
  <c r="T101"/>
  <c r="T100"/>
  <c r="AC99"/>
  <c r="T99"/>
  <c r="AC98"/>
  <c r="AB98"/>
  <c r="AA98"/>
  <c r="Z98"/>
  <c r="Y98"/>
  <c r="X98"/>
  <c r="W98"/>
  <c r="V98"/>
  <c r="T98"/>
  <c r="T97"/>
  <c r="AC96"/>
  <c r="T96"/>
  <c r="AC95"/>
  <c r="AB95"/>
  <c r="AA95"/>
  <c r="Z95"/>
  <c r="Y95"/>
  <c r="X95"/>
  <c r="W95"/>
  <c r="T95"/>
  <c r="AC97" s="1"/>
  <c r="T94"/>
  <c r="V92" s="1"/>
  <c r="AC93"/>
  <c r="T93"/>
  <c r="AC92"/>
  <c r="AB92"/>
  <c r="AA92"/>
  <c r="Z92"/>
  <c r="Y92"/>
  <c r="X92"/>
  <c r="W92"/>
  <c r="T92"/>
  <c r="AC94" s="1"/>
  <c r="T91"/>
  <c r="AC90"/>
  <c r="T90"/>
  <c r="AC89"/>
  <c r="AB89"/>
  <c r="AA89"/>
  <c r="Z89"/>
  <c r="Y89"/>
  <c r="X89"/>
  <c r="W89"/>
  <c r="T89"/>
  <c r="T88"/>
  <c r="AC87"/>
  <c r="T87"/>
  <c r="AC86"/>
  <c r="AB86"/>
  <c r="AA86"/>
  <c r="Z86"/>
  <c r="Y86"/>
  <c r="X86"/>
  <c r="W86"/>
  <c r="T86"/>
  <c r="V86" s="1"/>
  <c r="T85"/>
  <c r="AC84"/>
  <c r="T84"/>
  <c r="AC83"/>
  <c r="AB83"/>
  <c r="AA83"/>
  <c r="Z83"/>
  <c r="Y83"/>
  <c r="X83"/>
  <c r="W83"/>
  <c r="T83"/>
  <c r="T82"/>
  <c r="AC81"/>
  <c r="T81"/>
  <c r="AC80"/>
  <c r="AB80"/>
  <c r="AA80"/>
  <c r="Z80"/>
  <c r="Y80"/>
  <c r="X80"/>
  <c r="W80"/>
  <c r="T80"/>
  <c r="T79"/>
  <c r="AC78"/>
  <c r="T78"/>
  <c r="AC77"/>
  <c r="AB77"/>
  <c r="AA77"/>
  <c r="Z77"/>
  <c r="Y77"/>
  <c r="X77"/>
  <c r="W77"/>
  <c r="T77"/>
  <c r="V77" s="1"/>
  <c r="T76"/>
  <c r="AC75"/>
  <c r="T75"/>
  <c r="AC74"/>
  <c r="AB74"/>
  <c r="AA74"/>
  <c r="Z74"/>
  <c r="Y74"/>
  <c r="X74"/>
  <c r="W74"/>
  <c r="V74"/>
  <c r="T74"/>
  <c r="AC76" s="1"/>
  <c r="AC73"/>
  <c r="T73"/>
  <c r="AC72"/>
  <c r="T72"/>
  <c r="AC71"/>
  <c r="AB71"/>
  <c r="AA71"/>
  <c r="Z71"/>
  <c r="Y71"/>
  <c r="X71"/>
  <c r="W71"/>
  <c r="V71" s="1"/>
  <c r="T71"/>
  <c r="T70"/>
  <c r="AC69"/>
  <c r="T69"/>
  <c r="AC68"/>
  <c r="AB68"/>
  <c r="AA68"/>
  <c r="Z68"/>
  <c r="Y68"/>
  <c r="X68"/>
  <c r="W68"/>
  <c r="T68"/>
  <c r="V68" s="1"/>
  <c r="T67"/>
  <c r="AC66"/>
  <c r="T66"/>
  <c r="AC65"/>
  <c r="AB65"/>
  <c r="AA65"/>
  <c r="Z65"/>
  <c r="Y65"/>
  <c r="X65"/>
  <c r="W65"/>
  <c r="T65"/>
  <c r="V65" s="1"/>
  <c r="T64"/>
  <c r="AC63"/>
  <c r="T63"/>
  <c r="AC62"/>
  <c r="AB62"/>
  <c r="AA62"/>
  <c r="Z62"/>
  <c r="Y62"/>
  <c r="X62"/>
  <c r="W62"/>
  <c r="T62"/>
  <c r="T61"/>
  <c r="AC60"/>
  <c r="T60"/>
  <c r="AC59"/>
  <c r="AB59"/>
  <c r="AA59"/>
  <c r="Z59"/>
  <c r="Y59"/>
  <c r="X59"/>
  <c r="W59"/>
  <c r="T59"/>
  <c r="V59" s="1"/>
  <c r="T58"/>
  <c r="V56" s="1"/>
  <c r="AC57"/>
  <c r="T57"/>
  <c r="AC56"/>
  <c r="AB56"/>
  <c r="AA56"/>
  <c r="Z56"/>
  <c r="Y56"/>
  <c r="X56"/>
  <c r="W56"/>
  <c r="T56"/>
  <c r="AC58" s="1"/>
  <c r="AC55"/>
  <c r="T55"/>
  <c r="AC54"/>
  <c r="T54"/>
  <c r="AC53"/>
  <c r="AB53"/>
  <c r="AA53"/>
  <c r="Z53"/>
  <c r="Y53"/>
  <c r="X53"/>
  <c r="W53"/>
  <c r="V53" s="1"/>
  <c r="T53"/>
  <c r="AC52"/>
  <c r="T52"/>
  <c r="AC51"/>
  <c r="T51"/>
  <c r="AC50"/>
  <c r="AB50"/>
  <c r="AA50"/>
  <c r="Z50"/>
  <c r="Y50"/>
  <c r="X50"/>
  <c r="W50"/>
  <c r="V50" s="1"/>
  <c r="T50"/>
  <c r="T49"/>
  <c r="AC48"/>
  <c r="T48"/>
  <c r="AC47"/>
  <c r="AB47"/>
  <c r="AA47"/>
  <c r="Z47"/>
  <c r="Y47"/>
  <c r="X47"/>
  <c r="W47"/>
  <c r="T47"/>
  <c r="T46"/>
  <c r="AC45"/>
  <c r="T45"/>
  <c r="AC44"/>
  <c r="AB44"/>
  <c r="AA44"/>
  <c r="Z44"/>
  <c r="Y44"/>
  <c r="X44"/>
  <c r="W44"/>
  <c r="T44"/>
  <c r="V44" s="1"/>
  <c r="T43"/>
  <c r="AC42"/>
  <c r="T42"/>
  <c r="AC41"/>
  <c r="AB41"/>
  <c r="AA41"/>
  <c r="Z41"/>
  <c r="Y41"/>
  <c r="X41"/>
  <c r="W41"/>
  <c r="T41"/>
  <c r="AC43" s="1"/>
  <c r="T40"/>
  <c r="AC39"/>
  <c r="T39"/>
  <c r="AC38"/>
  <c r="AB38"/>
  <c r="AA38"/>
  <c r="Z38"/>
  <c r="Y38"/>
  <c r="X38"/>
  <c r="W38"/>
  <c r="V38"/>
  <c r="T38"/>
  <c r="T37"/>
  <c r="AC36"/>
  <c r="T36"/>
  <c r="AC35"/>
  <c r="AB35"/>
  <c r="AA35"/>
  <c r="Z35"/>
  <c r="Y35"/>
  <c r="X35"/>
  <c r="W35"/>
  <c r="V35"/>
  <c r="T35"/>
  <c r="AC34"/>
  <c r="T34"/>
  <c r="AC33"/>
  <c r="T33"/>
  <c r="AC32"/>
  <c r="AB32"/>
  <c r="AA32"/>
  <c r="Z32"/>
  <c r="Y32"/>
  <c r="X32"/>
  <c r="W32"/>
  <c r="V32" s="1"/>
  <c r="T32"/>
  <c r="T31"/>
  <c r="AC30"/>
  <c r="T30"/>
  <c r="AC29"/>
  <c r="AB29"/>
  <c r="AA29"/>
  <c r="Z29"/>
  <c r="Y29"/>
  <c r="X29"/>
  <c r="W29"/>
  <c r="T29"/>
  <c r="V29" s="1"/>
  <c r="T28"/>
  <c r="AC27"/>
  <c r="T27"/>
  <c r="AC26"/>
  <c r="AB26"/>
  <c r="AA26"/>
  <c r="Z26"/>
  <c r="Y26"/>
  <c r="X26"/>
  <c r="W26"/>
  <c r="T26"/>
  <c r="V26" s="1"/>
  <c r="T25"/>
  <c r="AC24"/>
  <c r="T24"/>
  <c r="AC23"/>
  <c r="AB23"/>
  <c r="AA23"/>
  <c r="Z23"/>
  <c r="Y23"/>
  <c r="X23"/>
  <c r="W23"/>
  <c r="T23"/>
  <c r="T22"/>
  <c r="AC21"/>
  <c r="T21"/>
  <c r="AC20"/>
  <c r="AB20"/>
  <c r="AA20"/>
  <c r="Z20"/>
  <c r="Y20"/>
  <c r="X20"/>
  <c r="W20"/>
  <c r="T20"/>
  <c r="V20" s="1"/>
  <c r="T19"/>
  <c r="V17" s="1"/>
  <c r="AC18"/>
  <c r="T18"/>
  <c r="AC17"/>
  <c r="AB17"/>
  <c r="AA17"/>
  <c r="Z17"/>
  <c r="Y17"/>
  <c r="X17"/>
  <c r="W17"/>
  <c r="T17"/>
  <c r="AC19" s="1"/>
  <c r="AC16"/>
  <c r="T16"/>
  <c r="AC15"/>
  <c r="T15"/>
  <c r="AC14"/>
  <c r="AB14"/>
  <c r="AA14"/>
  <c r="Z14"/>
  <c r="Y14"/>
  <c r="X14"/>
  <c r="W14"/>
  <c r="V14" s="1"/>
  <c r="T14"/>
  <c r="AC13"/>
  <c r="T13"/>
  <c r="AC12"/>
  <c r="T12"/>
  <c r="AC11"/>
  <c r="AB11"/>
  <c r="AA11"/>
  <c r="Z11"/>
  <c r="Y11"/>
  <c r="X11"/>
  <c r="W11"/>
  <c r="V11" s="1"/>
  <c r="T11"/>
  <c r="T10"/>
  <c r="AC9"/>
  <c r="T9"/>
  <c r="AC8"/>
  <c r="AB8"/>
  <c r="AA8"/>
  <c r="Z8"/>
  <c r="Y8"/>
  <c r="X8"/>
  <c r="W8"/>
  <c r="T8"/>
  <c r="V8" s="1"/>
  <c r="AA5"/>
  <c r="V5"/>
  <c r="O5"/>
  <c r="B5"/>
  <c r="AA4"/>
  <c r="B3"/>
  <c r="AC10" l="1"/>
  <c r="AC46"/>
  <c r="AC49"/>
  <c r="AC79"/>
  <c r="AC82"/>
  <c r="AC88"/>
  <c r="AC91"/>
  <c r="AC106"/>
  <c r="V23"/>
  <c r="AC37"/>
  <c r="AC40"/>
  <c r="V62"/>
  <c r="AC85"/>
  <c r="V95"/>
  <c r="AC100"/>
  <c r="AC103"/>
  <c r="AC22"/>
  <c r="AC28"/>
  <c r="AC31"/>
  <c r="AC61"/>
  <c r="AC67"/>
  <c r="AC70"/>
  <c r="V119"/>
  <c r="AC124"/>
  <c r="AC127"/>
  <c r="AC25"/>
  <c r="V41"/>
  <c r="V47"/>
  <c r="AC64"/>
  <c r="V80"/>
  <c r="V83"/>
  <c r="V89"/>
</calcChain>
</file>

<file path=xl/sharedStrings.xml><?xml version="1.0" encoding="utf-8"?>
<sst xmlns="http://schemas.openxmlformats.org/spreadsheetml/2006/main" count="1421" uniqueCount="268">
  <si>
    <t>FIATPRO</t>
  </si>
  <si>
    <t>MM ČR v trialu jednotlivců - 2019</t>
  </si>
  <si>
    <t>A</t>
  </si>
  <si>
    <t>Celkem</t>
  </si>
  <si>
    <t>Počty bodů</t>
  </si>
  <si>
    <t>Body</t>
  </si>
  <si>
    <t>R</t>
  </si>
  <si>
    <t>Celkově</t>
  </si>
  <si>
    <t>5*</t>
  </si>
  <si>
    <t>KoNeC</t>
  </si>
  <si>
    <t>M.Přebor ČR v trialu jednotlivců - 2019</t>
  </si>
  <si>
    <t>H</t>
  </si>
  <si>
    <t>Ž</t>
  </si>
  <si>
    <t>K</t>
  </si>
  <si>
    <t>Matějíček</t>
  </si>
  <si>
    <t>Martin</t>
  </si>
  <si>
    <t xml:space="preserve"> 1.</t>
  </si>
  <si>
    <t>TCH-AČR</t>
  </si>
  <si>
    <t>Gas Gas</t>
  </si>
  <si>
    <t>Celkový čas</t>
  </si>
  <si>
    <t>Team</t>
  </si>
  <si>
    <t>STAVIMAT</t>
  </si>
  <si>
    <t>Průměr bodů</t>
  </si>
  <si>
    <t>Křoustek</t>
  </si>
  <si>
    <t xml:space="preserve"> 2.</t>
  </si>
  <si>
    <t>TRS</t>
  </si>
  <si>
    <t>4RC klub v AČR</t>
  </si>
  <si>
    <t xml:space="preserve">Šulc </t>
  </si>
  <si>
    <t>Dalibor ml.</t>
  </si>
  <si>
    <t xml:space="preserve"> 3.</t>
  </si>
  <si>
    <t>Wünsch</t>
  </si>
  <si>
    <t>Dominik</t>
  </si>
  <si>
    <t xml:space="preserve"> 4.</t>
  </si>
  <si>
    <t>Trial Psáry</t>
  </si>
  <si>
    <t>Mrázek</t>
  </si>
  <si>
    <t>Matěj</t>
  </si>
  <si>
    <t>Beta</t>
  </si>
  <si>
    <t>Název</t>
  </si>
  <si>
    <t xml:space="preserve">Jindra </t>
  </si>
  <si>
    <t>Tomáš</t>
  </si>
  <si>
    <t>Fabian</t>
  </si>
  <si>
    <t>David</t>
  </si>
  <si>
    <t>Beta 125</t>
  </si>
  <si>
    <t>Breitfeld</t>
  </si>
  <si>
    <t>Ingo</t>
  </si>
  <si>
    <t>D-DMSB</t>
  </si>
  <si>
    <t>Marek</t>
  </si>
  <si>
    <t>Mempör</t>
  </si>
  <si>
    <t>Marco</t>
  </si>
  <si>
    <t>A-OAMTC</t>
  </si>
  <si>
    <t>Pro Trialsport</t>
  </si>
  <si>
    <t>Kipp</t>
  </si>
  <si>
    <t>Markus</t>
  </si>
  <si>
    <t>Kohout</t>
  </si>
  <si>
    <t>Pavel</t>
  </si>
  <si>
    <t>Trial Beroun</t>
  </si>
  <si>
    <t>Schöllar</t>
  </si>
  <si>
    <t>Fabio</t>
  </si>
  <si>
    <t>Schmelzer</t>
  </si>
  <si>
    <t>Paul</t>
  </si>
  <si>
    <t>Castrol Scheibenberg</t>
  </si>
  <si>
    <t>Šmídl</t>
  </si>
  <si>
    <t>Jiří</t>
  </si>
  <si>
    <t>Eberharter</t>
  </si>
  <si>
    <t>Philipp</t>
  </si>
  <si>
    <t>A-AMF</t>
  </si>
  <si>
    <t>Zyznowski</t>
  </si>
  <si>
    <t>Milosz</t>
  </si>
  <si>
    <t>PL-PZM</t>
  </si>
  <si>
    <t>Klouček</t>
  </si>
  <si>
    <t>Filip</t>
  </si>
  <si>
    <t>Hůla</t>
  </si>
  <si>
    <t>Sherco</t>
  </si>
  <si>
    <t>Husinecký</t>
  </si>
  <si>
    <t>Ivo</t>
  </si>
  <si>
    <t>Trial Bochov</t>
  </si>
  <si>
    <t>Max</t>
  </si>
  <si>
    <t>Roštejnský</t>
  </si>
  <si>
    <t>Petr</t>
  </si>
  <si>
    <t>Valenta</t>
  </si>
  <si>
    <t>Haase</t>
  </si>
  <si>
    <t>Daniel</t>
  </si>
  <si>
    <t>Bartoš</t>
  </si>
  <si>
    <t>Kuchař</t>
  </si>
  <si>
    <t>Heřman</t>
  </si>
  <si>
    <t>Budínová</t>
  </si>
  <si>
    <t>Petra</t>
  </si>
  <si>
    <t>Gas Gas 125</t>
  </si>
  <si>
    <t>Vandas</t>
  </si>
  <si>
    <t>Šebek</t>
  </si>
  <si>
    <t>Roman</t>
  </si>
  <si>
    <t>Koštial</t>
  </si>
  <si>
    <t>Jan</t>
  </si>
  <si>
    <t>Stehno</t>
  </si>
  <si>
    <t>Radek st.</t>
  </si>
  <si>
    <t>Trial Úvaly</t>
  </si>
  <si>
    <t>Biel</t>
  </si>
  <si>
    <t>Vetter</t>
  </si>
  <si>
    <t>Konrad</t>
  </si>
  <si>
    <t>Schneider</t>
  </si>
  <si>
    <t>MSC Thalheim</t>
  </si>
  <si>
    <t>Bigas</t>
  </si>
  <si>
    <t>Josef</t>
  </si>
  <si>
    <t>Vertigo</t>
  </si>
  <si>
    <t>Bujárek</t>
  </si>
  <si>
    <t>Iliev</t>
  </si>
  <si>
    <t>Montesa</t>
  </si>
  <si>
    <t>Pešata</t>
  </si>
  <si>
    <t>Karel</t>
  </si>
  <si>
    <t>Pechočiak</t>
  </si>
  <si>
    <t>Švanda</t>
  </si>
  <si>
    <t>Průša</t>
  </si>
  <si>
    <t>Matějka</t>
  </si>
  <si>
    <t>Beta 50</t>
  </si>
  <si>
    <t>Hering</t>
  </si>
  <si>
    <t>René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</si>
  <si>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</si>
  <si>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</si>
  <si>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</si>
  <si>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</si>
  <si>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</si>
  <si>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</si>
  <si>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</si>
  <si>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</si>
  <si>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</si>
  <si>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</si>
  <si>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</si>
  <si>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</si>
  <si>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</si>
  <si>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</si>
  <si>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</si>
  <si>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</si>
  <si>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</si>
  <si>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</si>
  <si>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</si>
  <si>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</si>
  <si>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</si>
  <si>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</si>
  <si>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</si>
  <si>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</si>
  <si>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</si>
  <si>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</si>
  <si>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</si>
  <si>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</si>
  <si>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</si>
  <si>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</si>
  <si>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</si>
  <si>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</si>
  <si>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</si>
  <si>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</si>
  <si>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</si>
  <si>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</si>
  <si>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</si>
  <si>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</si>
  <si>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</si>
  <si>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</si>
  <si>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Wiegand</t>
  </si>
  <si>
    <t>Erich</t>
  </si>
  <si>
    <t>Vlna</t>
  </si>
  <si>
    <t>Kněžourek</t>
  </si>
  <si>
    <t>Bauer</t>
  </si>
  <si>
    <t>Wolfgang</t>
  </si>
  <si>
    <t>Meyer</t>
  </si>
  <si>
    <t>Thomas</t>
  </si>
  <si>
    <t xml:space="preserve"> 5.</t>
  </si>
  <si>
    <t>Gameinhardt</t>
  </si>
  <si>
    <t>Heiko</t>
  </si>
  <si>
    <t xml:space="preserve"> 6.</t>
  </si>
  <si>
    <t>Cihlář</t>
  </si>
  <si>
    <t xml:space="preserve"> 7.</t>
  </si>
  <si>
    <t>Název stroje</t>
  </si>
  <si>
    <t>Gladewitz</t>
  </si>
  <si>
    <t>Mirko</t>
  </si>
  <si>
    <t xml:space="preserve"> 8.</t>
  </si>
  <si>
    <t>D</t>
  </si>
  <si>
    <t>Václav</t>
  </si>
  <si>
    <t xml:space="preserve"> 9.</t>
  </si>
  <si>
    <t>Panenka</t>
  </si>
  <si>
    <t xml:space="preserve"> 10.</t>
  </si>
  <si>
    <t>Gas Gas 80</t>
  </si>
  <si>
    <t>Winkler</t>
  </si>
  <si>
    <t>Werner</t>
  </si>
  <si>
    <t xml:space="preserve"> 11.</t>
  </si>
  <si>
    <t>Pecháčková</t>
  </si>
  <si>
    <t>Denisa</t>
  </si>
  <si>
    <t xml:space="preserve"> 12.</t>
  </si>
  <si>
    <t>Beta 80</t>
  </si>
  <si>
    <t>Mario</t>
  </si>
  <si>
    <t xml:space="preserve"> 13.</t>
  </si>
  <si>
    <t>MC Schrwibenberg</t>
  </si>
  <si>
    <t>Pecháček</t>
  </si>
  <si>
    <t>Libor</t>
  </si>
  <si>
    <t xml:space="preserve"> 14.</t>
  </si>
  <si>
    <t>Honda</t>
  </si>
  <si>
    <t>Ersepke</t>
  </si>
  <si>
    <t xml:space="preserve"> 15.</t>
  </si>
  <si>
    <t>Kollár</t>
  </si>
  <si>
    <t>Adam</t>
  </si>
  <si>
    <t xml:space="preserve"> 16.</t>
  </si>
  <si>
    <t>SR-SMF</t>
  </si>
  <si>
    <t>Ošlejšek</t>
  </si>
  <si>
    <t>Peter</t>
  </si>
  <si>
    <t xml:space="preserve"> 17.</t>
  </si>
  <si>
    <t>Hudák</t>
  </si>
  <si>
    <t>Ján</t>
  </si>
  <si>
    <t xml:space="preserve"> 18.</t>
  </si>
  <si>
    <t>Apltauer</t>
  </si>
  <si>
    <t xml:space="preserve"> 19.</t>
  </si>
  <si>
    <t xml:space="preserve">  </t>
  </si>
  <si>
    <t>Prokop</t>
  </si>
  <si>
    <t>Šimon</t>
  </si>
  <si>
    <t xml:space="preserve"> 20.</t>
  </si>
  <si>
    <t>Gozma</t>
  </si>
  <si>
    <t xml:space="preserve"> 21.</t>
  </si>
  <si>
    <t>Grosser</t>
  </si>
  <si>
    <t>Oskar</t>
  </si>
  <si>
    <t xml:space="preserve"> 22.</t>
  </si>
  <si>
    <t>Říha</t>
  </si>
  <si>
    <t>Jaroslav</t>
  </si>
  <si>
    <t xml:space="preserve"> 23.</t>
  </si>
  <si>
    <t>Urbánek</t>
  </si>
  <si>
    <t>Milan</t>
  </si>
  <si>
    <t xml:space="preserve"> 24.</t>
  </si>
  <si>
    <t>Zeithammel</t>
  </si>
  <si>
    <t>František</t>
  </si>
  <si>
    <t xml:space="preserve"> 25.</t>
  </si>
  <si>
    <t>Bydžovský,</t>
  </si>
  <si>
    <t xml:space="preserve"> 26.</t>
  </si>
  <si>
    <t>Brandl</t>
  </si>
  <si>
    <t xml:space="preserve"> 27.</t>
  </si>
  <si>
    <t>Musiál</t>
  </si>
  <si>
    <t>Lukáš</t>
  </si>
  <si>
    <t>Třešl</t>
  </si>
  <si>
    <t>Mikunda</t>
  </si>
  <si>
    <t>Tadeaš</t>
  </si>
  <si>
    <t>Kůta</t>
  </si>
  <si>
    <t>Richard</t>
  </si>
  <si>
    <t>Pilát</t>
  </si>
  <si>
    <t>Hovjacký</t>
  </si>
  <si>
    <t>Eduard ml.</t>
  </si>
  <si>
    <t>Gas Gas 50</t>
  </si>
  <si>
    <t>Albín ml.</t>
  </si>
  <si>
    <t>Hůlka</t>
  </si>
  <si>
    <t>Grešák</t>
  </si>
  <si>
    <t>TCH-AČR,</t>
  </si>
  <si>
    <t>Odlas</t>
  </si>
  <si>
    <t>Samuel</t>
  </si>
  <si>
    <t>Pulda</t>
  </si>
  <si>
    <t>Oset</t>
  </si>
  <si>
    <t>Březovské šlapačky</t>
  </si>
  <si>
    <t>Trial Team Březová klub v AČR</t>
  </si>
  <si>
    <t>EMN 40/351</t>
  </si>
  <si>
    <t>AČR 230/101</t>
  </si>
  <si>
    <t>Březová</t>
  </si>
  <si>
    <t>Sanuel</t>
  </si>
  <si>
    <t>Gunter</t>
  </si>
  <si>
    <t>Fantic</t>
  </si>
  <si>
    <t>TCH - CMF</t>
  </si>
  <si>
    <t>Albín</t>
  </si>
  <si>
    <t>Bultaco</t>
  </si>
  <si>
    <t>Havelka</t>
  </si>
  <si>
    <t>Vladimír</t>
  </si>
  <si>
    <t>Montesa,</t>
  </si>
  <si>
    <t>Dvořák</t>
  </si>
  <si>
    <t>Vladislav</t>
  </si>
  <si>
    <t>14:57.34</t>
  </si>
  <si>
    <t>Klaus</t>
  </si>
  <si>
    <t>Jindřich</t>
  </si>
</sst>
</file>

<file path=xl/styles.xml><?xml version="1.0" encoding="utf-8"?>
<styleSheet xmlns="http://schemas.openxmlformats.org/spreadsheetml/2006/main">
  <numFmts count="1">
    <numFmt numFmtId="164" formatCode="dd\/mm\/yy"/>
  </numFmts>
  <fonts count="18">
    <font>
      <sz val="11"/>
      <color theme="1"/>
      <name val="Calibri"/>
      <family val="2"/>
      <charset val="238"/>
      <scheme val="minor"/>
    </font>
    <font>
      <sz val="42"/>
      <name val="ZurichCalligraphic"/>
      <charset val="238"/>
    </font>
    <font>
      <sz val="10"/>
      <name val="Arial CE"/>
      <family val="2"/>
      <charset val="238"/>
    </font>
    <font>
      <sz val="40"/>
      <name val="ZurichCalligraphic"/>
      <charset val="238"/>
    </font>
    <font>
      <b/>
      <sz val="36"/>
      <color indexed="9"/>
      <name val="Times New Roman CE"/>
      <family val="1"/>
      <charset val="238"/>
    </font>
    <font>
      <b/>
      <sz val="24"/>
      <color indexed="9"/>
      <name val="Times New Roman CE"/>
      <family val="1"/>
      <charset val="238"/>
    </font>
    <font>
      <sz val="28"/>
      <name val="TimpaniHeavy"/>
      <charset val="238"/>
    </font>
    <font>
      <sz val="24"/>
      <name val="TimpaniHeavy"/>
      <charset val="238"/>
    </font>
    <font>
      <sz val="10"/>
      <name val="TimpaniHeavy"/>
      <charset val="238"/>
    </font>
    <font>
      <sz val="10"/>
      <color indexed="9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"/>
      <color indexed="9"/>
      <name val="Arial CE"/>
      <family val="2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4" xfId="0" applyFont="1" applyBorder="1"/>
    <xf numFmtId="0" fontId="4" fillId="2" borderId="6" xfId="0" applyFont="1" applyFill="1" applyBorder="1" applyAlignment="1">
      <alignment horizontal="centerContinuous" vertical="center"/>
    </xf>
    <xf numFmtId="0" fontId="5" fillId="2" borderId="6" xfId="0" applyFont="1" applyFill="1" applyBorder="1" applyAlignment="1">
      <alignment horizontal="centerContinuous" vertical="center"/>
    </xf>
    <xf numFmtId="0" fontId="2" fillId="0" borderId="7" xfId="0" applyFont="1" applyBorder="1"/>
    <xf numFmtId="0" fontId="6" fillId="0" borderId="8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8" fillId="0" borderId="8" xfId="0" applyFont="1" applyBorder="1" applyAlignment="1">
      <alignment horizontal="centerContinuous"/>
    </xf>
    <xf numFmtId="0" fontId="5" fillId="2" borderId="9" xfId="0" applyFont="1" applyFill="1" applyBorder="1" applyAlignment="1">
      <alignment horizontal="center"/>
    </xf>
    <xf numFmtId="0" fontId="9" fillId="0" borderId="10" xfId="0" applyFont="1" applyBorder="1"/>
    <xf numFmtId="0" fontId="2" fillId="0" borderId="0" xfId="0" applyFont="1" applyBorder="1" applyAlignment="1">
      <alignment horizontal="centerContinuous"/>
    </xf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5" xfId="0" applyFont="1" applyBorder="1"/>
    <xf numFmtId="0" fontId="12" fillId="0" borderId="5" xfId="0" applyFont="1" applyBorder="1"/>
    <xf numFmtId="0" fontId="12" fillId="0" borderId="5" xfId="0" applyFont="1" applyBorder="1" applyAlignment="1">
      <alignment horizontal="right"/>
    </xf>
    <xf numFmtId="0" fontId="11" fillId="0" borderId="5" xfId="0" applyFont="1" applyBorder="1" applyAlignment="1">
      <alignment horizontal="right"/>
    </xf>
    <xf numFmtId="0" fontId="2" fillId="0" borderId="5" xfId="0" applyFont="1" applyBorder="1"/>
    <xf numFmtId="164" fontId="11" fillId="0" borderId="5" xfId="0" applyNumberFormat="1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0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right"/>
    </xf>
    <xf numFmtId="0" fontId="12" fillId="0" borderId="12" xfId="0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0" fontId="12" fillId="0" borderId="12" xfId="0" applyNumberFormat="1" applyFont="1" applyBorder="1" applyAlignment="1">
      <alignment horizontal="centerContinuous"/>
    </xf>
    <xf numFmtId="0" fontId="12" fillId="0" borderId="0" xfId="0" applyNumberFormat="1" applyFont="1" applyBorder="1" applyAlignment="1">
      <alignment horizontal="centerContinuous"/>
    </xf>
    <xf numFmtId="0" fontId="13" fillId="0" borderId="0" xfId="0" applyNumberFormat="1" applyFont="1" applyBorder="1" applyAlignment="1">
      <alignment horizontal="centerContinuous"/>
    </xf>
    <xf numFmtId="0" fontId="13" fillId="0" borderId="6" xfId="0" applyNumberFormat="1" applyFont="1" applyBorder="1" applyAlignment="1">
      <alignment horizontal="centerContinuous"/>
    </xf>
    <xf numFmtId="0" fontId="13" fillId="0" borderId="4" xfId="0" applyFont="1" applyBorder="1"/>
    <xf numFmtId="0" fontId="13" fillId="0" borderId="5" xfId="0" applyFont="1" applyBorder="1"/>
    <xf numFmtId="0" fontId="12" fillId="0" borderId="5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0" fontId="13" fillId="0" borderId="13" xfId="0" applyNumberFormat="1" applyFont="1" applyBorder="1" applyAlignment="1">
      <alignment horizontal="center"/>
    </xf>
    <xf numFmtId="0" fontId="13" fillId="0" borderId="5" xfId="0" applyNumberFormat="1" applyFont="1" applyBorder="1" applyAlignment="1">
      <alignment horizontal="center"/>
    </xf>
    <xf numFmtId="0" fontId="13" fillId="0" borderId="14" xfId="0" applyNumberFormat="1" applyFont="1" applyBorder="1" applyAlignment="1">
      <alignment horizontal="center"/>
    </xf>
    <xf numFmtId="0" fontId="13" fillId="0" borderId="11" xfId="0" applyNumberFormat="1" applyFont="1" applyBorder="1" applyAlignment="1">
      <alignment horizontal="center"/>
    </xf>
    <xf numFmtId="0" fontId="14" fillId="0" borderId="2" xfId="0" applyFont="1" applyBorder="1"/>
    <xf numFmtId="0" fontId="13" fillId="0" borderId="2" xfId="0" applyFont="1" applyBorder="1"/>
    <xf numFmtId="0" fontId="13" fillId="0" borderId="2" xfId="0" applyNumberFormat="1" applyFont="1" applyBorder="1"/>
    <xf numFmtId="0" fontId="13" fillId="0" borderId="2" xfId="0" applyNumberFormat="1" applyFont="1" applyBorder="1" applyAlignment="1">
      <alignment horizontal="center"/>
    </xf>
    <xf numFmtId="0" fontId="15" fillId="0" borderId="7" xfId="0" applyFont="1" applyBorder="1" applyAlignment="1">
      <alignment horizontal="right"/>
    </xf>
    <xf numFmtId="0" fontId="16" fillId="0" borderId="8" xfId="0" applyFont="1" applyBorder="1"/>
    <xf numFmtId="0" fontId="13" fillId="0" borderId="8" xfId="0" applyFont="1" applyBorder="1"/>
    <xf numFmtId="0" fontId="13" fillId="0" borderId="15" xfId="0" applyNumberFormat="1" applyFont="1" applyBorder="1" applyAlignment="1" applyProtection="1">
      <alignment horizontal="center"/>
      <protection locked="0"/>
    </xf>
    <xf numFmtId="0" fontId="12" fillId="0" borderId="15" xfId="0" applyNumberFormat="1" applyFont="1" applyBorder="1" applyAlignment="1" applyProtection="1">
      <alignment horizontal="center"/>
    </xf>
    <xf numFmtId="0" fontId="12" fillId="0" borderId="15" xfId="0" applyNumberFormat="1" applyFont="1" applyBorder="1" applyAlignment="1" applyProtection="1">
      <alignment horizontal="center"/>
      <protection locked="0"/>
    </xf>
    <xf numFmtId="0" fontId="12" fillId="0" borderId="16" xfId="0" applyNumberFormat="1" applyFont="1" applyBorder="1" applyAlignment="1">
      <alignment horizontal="center"/>
    </xf>
    <xf numFmtId="0" fontId="12" fillId="0" borderId="17" xfId="0" applyNumberFormat="1" applyFont="1" applyBorder="1" applyAlignment="1">
      <alignment horizontal="center"/>
    </xf>
    <xf numFmtId="0" fontId="12" fillId="0" borderId="18" xfId="0" applyNumberFormat="1" applyFont="1" applyBorder="1" applyAlignment="1">
      <alignment horizontal="center"/>
    </xf>
    <xf numFmtId="0" fontId="12" fillId="0" borderId="19" xfId="0" applyNumberFormat="1" applyFont="1" applyBorder="1" applyAlignment="1">
      <alignment horizontal="center"/>
    </xf>
    <xf numFmtId="49" fontId="11" fillId="0" borderId="10" xfId="0" applyNumberFormat="1" applyFont="1" applyBorder="1" applyAlignment="1">
      <alignment horizontal="left"/>
    </xf>
    <xf numFmtId="0" fontId="13" fillId="0" borderId="0" xfId="0" applyFont="1" applyBorder="1"/>
    <xf numFmtId="0" fontId="13" fillId="3" borderId="20" xfId="0" applyNumberFormat="1" applyFont="1" applyFill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  <protection locked="0"/>
    </xf>
    <xf numFmtId="21" fontId="17" fillId="0" borderId="21" xfId="0" applyNumberFormat="1" applyFont="1" applyBorder="1" applyAlignment="1">
      <alignment horizontal="center"/>
    </xf>
    <xf numFmtId="0" fontId="16" fillId="0" borderId="22" xfId="0" applyNumberFormat="1" applyFont="1" applyBorder="1" applyAlignment="1"/>
    <xf numFmtId="0" fontId="12" fillId="0" borderId="8" xfId="0" applyNumberFormat="1" applyFont="1" applyBorder="1" applyAlignment="1">
      <alignment horizontal="center"/>
    </xf>
    <xf numFmtId="0" fontId="15" fillId="0" borderId="8" xfId="0" applyNumberFormat="1" applyFont="1" applyBorder="1" applyAlignment="1">
      <alignment horizontal="right"/>
    </xf>
    <xf numFmtId="49" fontId="15" fillId="0" borderId="8" xfId="0" applyNumberFormat="1" applyFont="1" applyBorder="1" applyAlignment="1">
      <alignment horizontal="right"/>
    </xf>
    <xf numFmtId="46" fontId="15" fillId="0" borderId="9" xfId="0" applyNumberFormat="1" applyFont="1" applyBorder="1" applyAlignment="1" applyProtection="1">
      <alignment horizontal="right"/>
    </xf>
    <xf numFmtId="0" fontId="13" fillId="0" borderId="23" xfId="0" applyNumberFormat="1" applyFont="1" applyBorder="1" applyAlignment="1" applyProtection="1">
      <alignment horizontal="center"/>
      <protection locked="0"/>
    </xf>
    <xf numFmtId="0" fontId="12" fillId="0" borderId="23" xfId="0" applyFont="1" applyBorder="1" applyAlignment="1" applyProtection="1">
      <alignment horizontal="center"/>
    </xf>
    <xf numFmtId="0" fontId="12" fillId="0" borderId="23" xfId="0" applyFont="1" applyBorder="1" applyAlignment="1" applyProtection="1">
      <alignment horizontal="center"/>
      <protection locked="0"/>
    </xf>
    <xf numFmtId="21" fontId="12" fillId="0" borderId="24" xfId="0" applyNumberFormat="1" applyFont="1" applyBorder="1" applyAlignment="1" applyProtection="1">
      <alignment horizontal="center"/>
      <protection locked="0"/>
    </xf>
    <xf numFmtId="0" fontId="16" fillId="0" borderId="25" xfId="0" applyNumberFormat="1" applyFont="1" applyBorder="1" applyAlignment="1"/>
    <xf numFmtId="0" fontId="12" fillId="0" borderId="26" xfId="0" applyNumberFormat="1" applyFont="1" applyBorder="1" applyAlignment="1">
      <alignment horizontal="center"/>
    </xf>
    <xf numFmtId="0" fontId="15" fillId="0" borderId="26" xfId="0" applyNumberFormat="1" applyFont="1" applyBorder="1"/>
    <xf numFmtId="0" fontId="15" fillId="0" borderId="26" xfId="0" applyNumberFormat="1" applyFont="1" applyBorder="1" applyAlignment="1">
      <alignment horizontal="center"/>
    </xf>
    <xf numFmtId="0" fontId="15" fillId="0" borderId="26" xfId="0" applyNumberFormat="1" applyFont="1" applyBorder="1" applyAlignment="1">
      <alignment horizontal="right"/>
    </xf>
    <xf numFmtId="0" fontId="15" fillId="0" borderId="27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NumberFormat="1" applyFont="1"/>
    <xf numFmtId="0" fontId="13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214059</xdr:colOff>
      <xdr:row>0</xdr:row>
      <xdr:rowOff>95250</xdr:rowOff>
    </xdr:from>
    <xdr:to>
      <xdr:col>1</xdr:col>
      <xdr:colOff>480759</xdr:colOff>
      <xdr:row>0</xdr:row>
      <xdr:rowOff>662104</xdr:rowOff>
    </xdr:to>
    <xdr:pic>
      <xdr:nvPicPr>
        <xdr:cNvPr id="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4059" y="95250"/>
          <a:ext cx="626791" cy="5668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290861</xdr:colOff>
      <xdr:row>142</xdr:row>
      <xdr:rowOff>255549</xdr:rowOff>
    </xdr:from>
    <xdr:to>
      <xdr:col>1</xdr:col>
      <xdr:colOff>557561</xdr:colOff>
      <xdr:row>143</xdr:row>
      <xdr:rowOff>134280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0861" y="29980519"/>
          <a:ext cx="626791" cy="517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66675</xdr:rowOff>
    </xdr:from>
    <xdr:to>
      <xdr:col>1</xdr:col>
      <xdr:colOff>571500</xdr:colOff>
      <xdr:row>1</xdr:row>
      <xdr:rowOff>34848</xdr:rowOff>
    </xdr:to>
    <xdr:pic>
      <xdr:nvPicPr>
        <xdr:cNvPr id="3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66675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290861</xdr:colOff>
      <xdr:row>94</xdr:row>
      <xdr:rowOff>331748</xdr:rowOff>
    </xdr:from>
    <xdr:to>
      <xdr:col>1</xdr:col>
      <xdr:colOff>557561</xdr:colOff>
      <xdr:row>95</xdr:row>
      <xdr:rowOff>151006</xdr:rowOff>
    </xdr:to>
    <xdr:pic>
      <xdr:nvPicPr>
        <xdr:cNvPr id="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0861" y="20357480"/>
          <a:ext cx="626791" cy="458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1</xdr:col>
      <xdr:colOff>476250</xdr:colOff>
      <xdr:row>1</xdr:row>
      <xdr:rowOff>44373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290861</xdr:colOff>
      <xdr:row>37</xdr:row>
      <xdr:rowOff>331748</xdr:rowOff>
    </xdr:from>
    <xdr:to>
      <xdr:col>1</xdr:col>
      <xdr:colOff>557561</xdr:colOff>
      <xdr:row>38</xdr:row>
      <xdr:rowOff>255549</xdr:rowOff>
    </xdr:to>
    <xdr:pic>
      <xdr:nvPicPr>
        <xdr:cNvPr id="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90861" y="8881016"/>
          <a:ext cx="626791" cy="5626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76200</xdr:rowOff>
    </xdr:from>
    <xdr:to>
      <xdr:col>1</xdr:col>
      <xdr:colOff>476250</xdr:colOff>
      <xdr:row>1</xdr:row>
      <xdr:rowOff>44373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6000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zivatel/AppData/Roaming/Microsoft/Excel/B&#345;ezov&#225;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&#345;ezov&#225;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Zaklad"/>
      <sheetName val="Prace"/>
      <sheetName val="Prace2"/>
      <sheetName val="Jezdci"/>
      <sheetName val="Seznam"/>
      <sheetName val="Start1"/>
      <sheetName val="Vysledek1"/>
      <sheetName val="VysledekA1"/>
      <sheetName val="VysledekB1"/>
      <sheetName val="VysledekC1"/>
      <sheetName val="VysledekH1"/>
      <sheetName val="VysledekZ1"/>
      <sheetName val="VysledekK1"/>
      <sheetName val="JednVyslA1"/>
      <sheetName val="JednVyslB1"/>
      <sheetName val="JednVyslC1"/>
      <sheetName val="JednVyslH1"/>
      <sheetName val="JednVyslZ1"/>
      <sheetName val="JednVyslK1"/>
      <sheetName val="Vysledek2"/>
      <sheetName val="VysledekA2"/>
      <sheetName val="VysledekC2"/>
      <sheetName val="VysledekV2"/>
      <sheetName val="VysledekH2"/>
      <sheetName val="VysledekZ2"/>
      <sheetName val="JednVyslA2"/>
      <sheetName val="JednVyslC2"/>
      <sheetName val="JednVyslV2"/>
      <sheetName val="JednVyslH2"/>
      <sheetName val="JednVyslZ2"/>
      <sheetName val="CelkJednVyslA"/>
      <sheetName val="CelkJednVyslC"/>
      <sheetName val="CelkJednVyslV"/>
      <sheetName val="CelkJednVyslH"/>
      <sheetName val="CelkJednVyslZ"/>
      <sheetName val="BodyA"/>
      <sheetName val="BodyC"/>
      <sheetName val="BodyV"/>
      <sheetName val="BodyH"/>
      <sheetName val="BodyZ"/>
      <sheetName val="Vklad"/>
      <sheetName val="Modul1"/>
      <sheetName val="Modul2"/>
      <sheetName val="Modul3"/>
      <sheetName val="Modul4"/>
      <sheetName val="Modul5"/>
      <sheetName val="Modul6"/>
      <sheetName val="Smazat "/>
      <sheetName val="Dialog1"/>
      <sheetName val="Dialog2"/>
      <sheetName val="PodModul2"/>
      <sheetName val="PodModul3"/>
      <sheetName val="PodModul4"/>
      <sheetName val="PodModul5"/>
      <sheetName val="Jezdci Staré"/>
      <sheetName val="VysledekX1"/>
      <sheetName val="VysledekY1"/>
      <sheetName val="VysledekY2"/>
      <sheetName val="VysledekX2"/>
      <sheetName val="JednVyslX1"/>
      <sheetName val="JednVyslY1"/>
      <sheetName val="CelkJednVyslX"/>
      <sheetName val="CelkJednVyslY"/>
      <sheetName val="JednVyslX2"/>
      <sheetName val="JednVyslY2"/>
      <sheetName val="BodyX"/>
      <sheetName val="BodyY"/>
      <sheetName val="Makra-seznam"/>
      <sheetName val="Start2"/>
      <sheetName val="Prace2 ST"/>
    </sheetNames>
    <sheetDataSet>
      <sheetData sheetId="0" refreshError="1"/>
      <sheetData sheetId="1" refreshError="1">
        <row r="4">
          <cell r="C4" t="str">
            <v>Březovské šlapačky</v>
          </cell>
        </row>
        <row r="6">
          <cell r="C6" t="str">
            <v>Trial Team Březová klub v AČR</v>
          </cell>
        </row>
        <row r="8">
          <cell r="C8" t="str">
            <v>Březová</v>
          </cell>
        </row>
        <row r="10">
          <cell r="C10">
            <v>43568</v>
          </cell>
        </row>
        <row r="13">
          <cell r="C13" t="str">
            <v>AČR  230/101</v>
          </cell>
        </row>
        <row r="14">
          <cell r="C14" t="str">
            <v>EMN 40/351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pis"/>
      <sheetName val="Zaklad"/>
      <sheetName val="Prace"/>
      <sheetName val="Prace2"/>
      <sheetName val="Jezdci"/>
      <sheetName val="Seznam"/>
      <sheetName val="Start1"/>
      <sheetName val="Vysledek1"/>
      <sheetName val="VysledekA1"/>
      <sheetName val="VysledekB1"/>
      <sheetName val="VysledekC1"/>
      <sheetName val="VysledekH1"/>
      <sheetName val="VysledekZ1"/>
      <sheetName val="VysledekK1"/>
      <sheetName val="JednVyslA1"/>
      <sheetName val="JednVyslB1"/>
      <sheetName val="JednVyslC1"/>
      <sheetName val="JednVyslH1"/>
      <sheetName val="JednVyslZ1"/>
      <sheetName val="JednVyslK1"/>
      <sheetName val="Vysledek2"/>
      <sheetName val="VysledekA2"/>
      <sheetName val="VysledekC2"/>
      <sheetName val="VysledekV2"/>
      <sheetName val="VysledekH2"/>
      <sheetName val="VysledekZ2"/>
      <sheetName val="JednVyslA2"/>
      <sheetName val="JednVyslC2"/>
      <sheetName val="JednVyslV2"/>
      <sheetName val="JednVyslH2"/>
      <sheetName val="JednVyslZ2"/>
      <sheetName val="CelkJednVyslA"/>
      <sheetName val="CelkJednVyslC"/>
      <sheetName val="CelkJednVyslV"/>
      <sheetName val="CelkJednVyslH"/>
      <sheetName val="CelkJednVyslZ"/>
      <sheetName val="BodyA"/>
      <sheetName val="BodyC"/>
      <sheetName val="BodyV"/>
      <sheetName val="BodyH"/>
      <sheetName val="BodyZ"/>
      <sheetName val="Vklad"/>
      <sheetName val="Modul1"/>
      <sheetName val="Modul2"/>
      <sheetName val="Modul3"/>
      <sheetName val="Modul4"/>
      <sheetName val="Modul5"/>
      <sheetName val="Modul6"/>
      <sheetName val="Smazat "/>
      <sheetName val="Dialog1"/>
      <sheetName val="Dialog2"/>
      <sheetName val="PodModul2"/>
      <sheetName val="PodModul3"/>
      <sheetName val="PodModul4"/>
      <sheetName val="PodModul5"/>
      <sheetName val="Jezdci Staré"/>
      <sheetName val="VysledekX1"/>
      <sheetName val="VysledekY1"/>
      <sheetName val="VysledekY2"/>
      <sheetName val="VysledekX2"/>
      <sheetName val="JednVyslX1"/>
      <sheetName val="JednVyslY1"/>
      <sheetName val="CelkJednVyslX"/>
      <sheetName val="CelkJednVyslY"/>
      <sheetName val="JednVyslX2"/>
      <sheetName val="JednVyslY2"/>
      <sheetName val="BodyX"/>
      <sheetName val="BodyY"/>
      <sheetName val="Makra-seznam"/>
      <sheetName val="Start2"/>
      <sheetName val="Prace2 ST"/>
    </sheetNames>
    <sheetDataSet>
      <sheetData sheetId="0"/>
      <sheetData sheetId="1">
        <row r="4">
          <cell r="C4" t="str">
            <v>Březovské šlapačky</v>
          </cell>
        </row>
        <row r="6">
          <cell r="C6" t="str">
            <v>Trial Team Březová klub v AČR</v>
          </cell>
        </row>
        <row r="8">
          <cell r="C8" t="str">
            <v>Březová</v>
          </cell>
        </row>
        <row r="10">
          <cell r="C10">
            <v>43569</v>
          </cell>
        </row>
        <row r="13">
          <cell r="C13" t="str">
            <v>AČR 230/1</v>
          </cell>
        </row>
        <row r="14">
          <cell r="C14" t="str">
            <v>EMN 40/351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9"/>
      <sheetData sheetId="50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262"/>
  <sheetViews>
    <sheetView tabSelected="1" topLeftCell="A81" workbookViewId="0">
      <selection activeCell="A253" sqref="A253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3.85546875" customWidth="1"/>
    <col min="23" max="29" width="4.5703125" customWidth="1"/>
  </cols>
  <sheetData>
    <row r="1" spans="1:29" ht="53.25" thickTop="1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3"/>
    </row>
    <row r="2" spans="1:29" ht="50.25" thickBot="1">
      <c r="A2" s="1"/>
      <c r="B2" s="84" t="s">
        <v>1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2</v>
      </c>
      <c r="AC2" s="3"/>
    </row>
    <row r="3" spans="1:29" ht="34.5">
      <c r="A3" s="4"/>
      <c r="B3" s="5" t="str">
        <f>[1]Zaklad!C4</f>
        <v>Březovské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40/351</v>
      </c>
      <c r="AB4" s="12"/>
      <c r="AC4" s="13"/>
    </row>
    <row r="5" spans="1:29" ht="16.5" thickBot="1">
      <c r="A5" s="1"/>
      <c r="B5" s="14" t="str">
        <f>[1]Zaklad!C6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Březová</v>
      </c>
      <c r="P5" s="16"/>
      <c r="Q5" s="16"/>
      <c r="R5" s="16"/>
      <c r="S5" s="16"/>
      <c r="T5" s="18"/>
      <c r="U5" s="18"/>
      <c r="V5" s="19" t="str">
        <f>CONCATENATE(TEXT([1]Zaklad!C10,"dd/mm/rr"))</f>
        <v>13/04/19</v>
      </c>
      <c r="W5" s="20"/>
      <c r="X5" s="20"/>
      <c r="Y5" s="20"/>
      <c r="Z5" s="18"/>
      <c r="AA5" s="21" t="str">
        <f>[1]Zaklad!C13</f>
        <v>AČR  230/101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1</v>
      </c>
      <c r="B8" s="48" t="s">
        <v>14</v>
      </c>
      <c r="C8" s="49" t="s">
        <v>15</v>
      </c>
      <c r="D8" s="49"/>
      <c r="E8" s="50">
        <v>2</v>
      </c>
      <c r="F8" s="50">
        <v>1</v>
      </c>
      <c r="G8" s="50">
        <v>0</v>
      </c>
      <c r="H8" s="50">
        <v>1</v>
      </c>
      <c r="I8" s="50">
        <v>1</v>
      </c>
      <c r="J8" s="50">
        <v>0</v>
      </c>
      <c r="K8" s="50">
        <v>2</v>
      </c>
      <c r="L8" s="50">
        <v>0</v>
      </c>
      <c r="M8" s="50">
        <v>5</v>
      </c>
      <c r="N8" s="50">
        <v>1</v>
      </c>
      <c r="O8" s="50"/>
      <c r="P8" s="50"/>
      <c r="Q8" s="50"/>
      <c r="R8" s="50"/>
      <c r="S8" s="50"/>
      <c r="T8" s="51">
        <f t="shared" ref="T8:T39" si="0">IF(E8="","",SUM(E8:S8)+(COUNTIF(E8:S8,"5*")*5))</f>
        <v>13</v>
      </c>
      <c r="U8" s="52"/>
      <c r="V8" s="53">
        <f>SUM(T8:T10)+IF(ISNUMBER(U8),U8,0)+IF(ISNUMBER(U9),U9,0)+IF(ISNUMBER(U10),U10,0)</f>
        <v>46</v>
      </c>
      <c r="W8" s="54">
        <f>COUNTIF($E8:$S8,0)+COUNTIF($E9:$S9,0)+COUNTIF($E10:$S10,0)</f>
        <v>13</v>
      </c>
      <c r="X8" s="54">
        <f>COUNTIF($E8:$S8,1)+COUNTIF($E9:$S9,1)+COUNTIF($E10:$S10,1)</f>
        <v>6</v>
      </c>
      <c r="Y8" s="54">
        <f>COUNTIF($E8:$S8,2)+COUNTIF($E9:$S9,2)+COUNTIF($E10:$S10,2)</f>
        <v>4</v>
      </c>
      <c r="Z8" s="54">
        <f>COUNTIF($E8:$S8,3)+COUNTIF($E9:$S9,3)+COUNTIF($E10:$S10,3)</f>
        <v>2</v>
      </c>
      <c r="AA8" s="54">
        <f>COUNTIF($E8:$S8,5)+COUNTIF($E9:$S9,5)+COUNTIF($E10:$S10,5)</f>
        <v>5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17</v>
      </c>
      <c r="C9" s="58" t="s">
        <v>18</v>
      </c>
      <c r="D9" s="58"/>
      <c r="E9" s="59">
        <v>0</v>
      </c>
      <c r="F9" s="59">
        <v>0</v>
      </c>
      <c r="G9" s="59">
        <v>5</v>
      </c>
      <c r="H9" s="59">
        <v>3</v>
      </c>
      <c r="I9" s="59">
        <v>0</v>
      </c>
      <c r="J9" s="59">
        <v>0</v>
      </c>
      <c r="K9" s="59">
        <v>0</v>
      </c>
      <c r="L9" s="59">
        <v>5</v>
      </c>
      <c r="M9" s="59">
        <v>3</v>
      </c>
      <c r="N9" s="59">
        <v>1</v>
      </c>
      <c r="O9" s="59"/>
      <c r="P9" s="59"/>
      <c r="Q9" s="59"/>
      <c r="R9" s="59"/>
      <c r="S9" s="59"/>
      <c r="T9" s="60">
        <f t="shared" si="0"/>
        <v>17</v>
      </c>
      <c r="U9" s="61"/>
      <c r="V9" s="62">
        <v>0.51597222222222205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05.30.28</v>
      </c>
    </row>
    <row r="10" spans="1:29" ht="15.75" thickBot="1">
      <c r="A10" s="34" t="s">
        <v>20</v>
      </c>
      <c r="B10" s="35" t="s">
        <v>21</v>
      </c>
      <c r="C10" s="15"/>
      <c r="D10" s="16"/>
      <c r="E10" s="68">
        <v>0</v>
      </c>
      <c r="F10" s="68">
        <v>0</v>
      </c>
      <c r="G10" s="68">
        <v>2</v>
      </c>
      <c r="H10" s="68">
        <v>1</v>
      </c>
      <c r="I10" s="68">
        <v>0</v>
      </c>
      <c r="J10" s="68">
        <v>0</v>
      </c>
      <c r="K10" s="68">
        <v>0</v>
      </c>
      <c r="L10" s="68">
        <v>2</v>
      </c>
      <c r="M10" s="68">
        <v>5</v>
      </c>
      <c r="N10" s="68">
        <v>5</v>
      </c>
      <c r="O10" s="68"/>
      <c r="P10" s="68"/>
      <c r="Q10" s="68"/>
      <c r="R10" s="68"/>
      <c r="S10" s="68"/>
      <c r="T10" s="69">
        <f t="shared" si="0"/>
        <v>15</v>
      </c>
      <c r="U10" s="70">
        <v>1</v>
      </c>
      <c r="V10" s="71">
        <v>0.74546296296296299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1,50</v>
      </c>
    </row>
    <row r="11" spans="1:29" ht="15.75" thickBot="1">
      <c r="A11" s="47">
        <v>2</v>
      </c>
      <c r="B11" s="48" t="s">
        <v>23</v>
      </c>
      <c r="C11" s="49" t="s">
        <v>15</v>
      </c>
      <c r="D11" s="49"/>
      <c r="E11" s="50">
        <v>2</v>
      </c>
      <c r="F11" s="50">
        <v>0</v>
      </c>
      <c r="G11" s="50">
        <v>5</v>
      </c>
      <c r="H11" s="50">
        <v>1</v>
      </c>
      <c r="I11" s="50">
        <v>0</v>
      </c>
      <c r="J11" s="50">
        <v>0</v>
      </c>
      <c r="K11" s="50">
        <v>1</v>
      </c>
      <c r="L11" s="50">
        <v>2</v>
      </c>
      <c r="M11" s="50">
        <v>5</v>
      </c>
      <c r="N11" s="50">
        <v>0</v>
      </c>
      <c r="O11" s="50"/>
      <c r="P11" s="50"/>
      <c r="Q11" s="50"/>
      <c r="R11" s="50"/>
      <c r="S11" s="50"/>
      <c r="T11" s="51">
        <f t="shared" si="0"/>
        <v>16</v>
      </c>
      <c r="U11" s="52"/>
      <c r="V11" s="53">
        <f>SUM(T11:T13)+IF(ISNUMBER(U11),U11,0)+IF(ISNUMBER(U12),U12,0)+IF(ISNUMBER(U13),U13,0)</f>
        <v>57</v>
      </c>
      <c r="W11" s="54">
        <f>COUNTIF($E11:$S11,0)+COUNTIF($E12:$S12,0)+COUNTIF($E13:$S13,0)</f>
        <v>12</v>
      </c>
      <c r="X11" s="54">
        <f>COUNTIF($E11:$S11,1)+COUNTIF($E12:$S12,1)+COUNTIF($E13:$S13,1)</f>
        <v>6</v>
      </c>
      <c r="Y11" s="54">
        <f>COUNTIF($E11:$S11,2)+COUNTIF($E12:$S12,2)+COUNTIF($E13:$S13,2)</f>
        <v>3</v>
      </c>
      <c r="Z11" s="54">
        <f>COUNTIF($E11:$S11,3)+COUNTIF($E12:$S12,3)+COUNTIF($E13:$S13,3)</f>
        <v>1</v>
      </c>
      <c r="AA11" s="54">
        <f>COUNTIF($E11:$S11,5)+COUNTIF($E12:$S12,5)+COUNTIF($E13:$S13,5)</f>
        <v>8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24</v>
      </c>
      <c r="B12" s="58" t="s">
        <v>17</v>
      </c>
      <c r="C12" s="58" t="s">
        <v>25</v>
      </c>
      <c r="D12" s="58"/>
      <c r="E12" s="59">
        <v>5</v>
      </c>
      <c r="F12" s="59">
        <v>0</v>
      </c>
      <c r="G12" s="59">
        <v>5</v>
      </c>
      <c r="H12" s="59">
        <v>5</v>
      </c>
      <c r="I12" s="59">
        <v>1</v>
      </c>
      <c r="J12" s="59">
        <v>0</v>
      </c>
      <c r="K12" s="59">
        <v>0</v>
      </c>
      <c r="L12" s="59">
        <v>5</v>
      </c>
      <c r="M12" s="59">
        <v>2</v>
      </c>
      <c r="N12" s="59">
        <v>0</v>
      </c>
      <c r="O12" s="59"/>
      <c r="P12" s="59"/>
      <c r="Q12" s="59"/>
      <c r="R12" s="59"/>
      <c r="S12" s="59"/>
      <c r="T12" s="60">
        <f t="shared" si="0"/>
        <v>23</v>
      </c>
      <c r="U12" s="61"/>
      <c r="V12" s="62">
        <v>0.51527777777777761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05.32.00</v>
      </c>
    </row>
    <row r="13" spans="1:29" ht="15.75" thickBot="1">
      <c r="A13" s="34" t="s">
        <v>20</v>
      </c>
      <c r="B13" s="35" t="s">
        <v>26</v>
      </c>
      <c r="C13" s="15"/>
      <c r="D13" s="16"/>
      <c r="E13" s="68">
        <v>1</v>
      </c>
      <c r="F13" s="68">
        <v>0</v>
      </c>
      <c r="G13" s="68">
        <v>5</v>
      </c>
      <c r="H13" s="68">
        <v>5</v>
      </c>
      <c r="I13" s="68">
        <v>1</v>
      </c>
      <c r="J13" s="68">
        <v>0</v>
      </c>
      <c r="K13" s="68">
        <v>0</v>
      </c>
      <c r="L13" s="68">
        <v>1</v>
      </c>
      <c r="M13" s="68">
        <v>3</v>
      </c>
      <c r="N13" s="68">
        <v>0</v>
      </c>
      <c r="O13" s="68"/>
      <c r="P13" s="68"/>
      <c r="Q13" s="68"/>
      <c r="R13" s="68"/>
      <c r="S13" s="68"/>
      <c r="T13" s="69">
        <f t="shared" si="0"/>
        <v>16</v>
      </c>
      <c r="U13" s="70">
        <v>2</v>
      </c>
      <c r="V13" s="71">
        <v>0.74583333333333324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1,83</v>
      </c>
    </row>
    <row r="14" spans="1:29" ht="15.75" thickBot="1">
      <c r="A14" s="47">
        <v>4</v>
      </c>
      <c r="B14" s="48" t="s">
        <v>27</v>
      </c>
      <c r="C14" s="49" t="s">
        <v>28</v>
      </c>
      <c r="D14" s="49"/>
      <c r="E14" s="50">
        <v>5</v>
      </c>
      <c r="F14" s="50">
        <v>2</v>
      </c>
      <c r="G14" s="50">
        <v>5</v>
      </c>
      <c r="H14" s="50">
        <v>5</v>
      </c>
      <c r="I14" s="50">
        <v>0</v>
      </c>
      <c r="J14" s="50">
        <v>1</v>
      </c>
      <c r="K14" s="50">
        <v>5</v>
      </c>
      <c r="L14" s="50">
        <v>5</v>
      </c>
      <c r="M14" s="50">
        <v>5</v>
      </c>
      <c r="N14" s="50">
        <v>5</v>
      </c>
      <c r="O14" s="50"/>
      <c r="P14" s="50"/>
      <c r="Q14" s="50"/>
      <c r="R14" s="50"/>
      <c r="S14" s="50"/>
      <c r="T14" s="51">
        <f t="shared" si="0"/>
        <v>38</v>
      </c>
      <c r="U14" s="52"/>
      <c r="V14" s="53">
        <f>SUM(T14:T16)+IF(ISNUMBER(U14),U14,0)+IF(ISNUMBER(U15),U15,0)+IF(ISNUMBER(U16),U16,0)</f>
        <v>124</v>
      </c>
      <c r="W14" s="54">
        <f>COUNTIF($E14:$S14,0)+COUNTIF($E15:$S15,0)+COUNTIF($E16:$S16,0)</f>
        <v>2</v>
      </c>
      <c r="X14" s="54">
        <f>COUNTIF($E14:$S14,1)+COUNTIF($E15:$S15,1)+COUNTIF($E16:$S16,1)</f>
        <v>2</v>
      </c>
      <c r="Y14" s="54">
        <f>COUNTIF($E14:$S14,2)+COUNTIF($E15:$S15,2)+COUNTIF($E16:$S16,2)</f>
        <v>2</v>
      </c>
      <c r="Z14" s="54">
        <f>COUNTIF($E14:$S14,3)+COUNTIF($E15:$S15,3)+COUNTIF($E16:$S16,3)</f>
        <v>1</v>
      </c>
      <c r="AA14" s="54">
        <f>COUNTIF($E14:$S14,5)+COUNTIF($E15:$S15,5)+COUNTIF($E16:$S16,5)</f>
        <v>23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29</v>
      </c>
      <c r="B15" s="58" t="s">
        <v>17</v>
      </c>
      <c r="C15" s="58" t="s">
        <v>25</v>
      </c>
      <c r="D15" s="58"/>
      <c r="E15" s="59">
        <v>5</v>
      </c>
      <c r="F15" s="59">
        <v>5</v>
      </c>
      <c r="G15" s="59">
        <v>5</v>
      </c>
      <c r="H15" s="59">
        <v>5</v>
      </c>
      <c r="I15" s="59">
        <v>5</v>
      </c>
      <c r="J15" s="59">
        <v>1</v>
      </c>
      <c r="K15" s="59">
        <v>5</v>
      </c>
      <c r="L15" s="59">
        <v>5</v>
      </c>
      <c r="M15" s="59">
        <v>5</v>
      </c>
      <c r="N15" s="59">
        <v>5</v>
      </c>
      <c r="O15" s="59"/>
      <c r="P15" s="59"/>
      <c r="Q15" s="59"/>
      <c r="R15" s="59"/>
      <c r="S15" s="59"/>
      <c r="T15" s="60">
        <f t="shared" si="0"/>
        <v>46</v>
      </c>
      <c r="U15" s="61"/>
      <c r="V15" s="62">
        <v>0.51388888888888873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05.24.58</v>
      </c>
    </row>
    <row r="16" spans="1:29" ht="15.75" thickBot="1">
      <c r="A16" s="34" t="s">
        <v>20</v>
      </c>
      <c r="B16" s="35" t="s">
        <v>26</v>
      </c>
      <c r="C16" s="15"/>
      <c r="D16" s="16"/>
      <c r="E16" s="68">
        <v>5</v>
      </c>
      <c r="F16" s="68">
        <v>2</v>
      </c>
      <c r="G16" s="68">
        <v>5</v>
      </c>
      <c r="H16" s="68">
        <v>5</v>
      </c>
      <c r="I16" s="68">
        <v>3</v>
      </c>
      <c r="J16" s="68">
        <v>0</v>
      </c>
      <c r="K16" s="68">
        <v>5</v>
      </c>
      <c r="L16" s="68">
        <v>5</v>
      </c>
      <c r="M16" s="68">
        <v>5</v>
      </c>
      <c r="N16" s="68">
        <v>5</v>
      </c>
      <c r="O16" s="68"/>
      <c r="P16" s="68"/>
      <c r="Q16" s="68"/>
      <c r="R16" s="68"/>
      <c r="S16" s="68"/>
      <c r="T16" s="69">
        <f t="shared" si="0"/>
        <v>40</v>
      </c>
      <c r="U16" s="70"/>
      <c r="V16" s="71">
        <v>0.73956018518518529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4,13</v>
      </c>
    </row>
    <row r="17" spans="1:29" ht="15.75" thickBot="1">
      <c r="A17" s="47">
        <v>3</v>
      </c>
      <c r="B17" s="48" t="s">
        <v>30</v>
      </c>
      <c r="C17" s="49" t="s">
        <v>31</v>
      </c>
      <c r="D17" s="49"/>
      <c r="E17" s="50">
        <v>5</v>
      </c>
      <c r="F17" s="50">
        <v>5</v>
      </c>
      <c r="G17" s="50">
        <v>5</v>
      </c>
      <c r="H17" s="50">
        <v>5</v>
      </c>
      <c r="I17" s="50">
        <v>5</v>
      </c>
      <c r="J17" s="50">
        <v>2</v>
      </c>
      <c r="K17" s="50">
        <v>5</v>
      </c>
      <c r="L17" s="50">
        <v>5</v>
      </c>
      <c r="M17" s="50">
        <v>5</v>
      </c>
      <c r="N17" s="50">
        <v>5</v>
      </c>
      <c r="O17" s="50"/>
      <c r="P17" s="50"/>
      <c r="Q17" s="50"/>
      <c r="R17" s="50"/>
      <c r="S17" s="50"/>
      <c r="T17" s="51">
        <f t="shared" si="0"/>
        <v>47</v>
      </c>
      <c r="U17" s="52"/>
      <c r="V17" s="53">
        <f>SUM(T17:T19)+IF(ISNUMBER(U17),U17,0)+IF(ISNUMBER(U18),U18,0)+IF(ISNUMBER(U19),U19,0)</f>
        <v>128</v>
      </c>
      <c r="W17" s="54">
        <f>COUNTIF($E17:$S17,0)+COUNTIF($E18:$S18,0)+COUNTIF($E19:$S19,0)</f>
        <v>0</v>
      </c>
      <c r="X17" s="54">
        <f>COUNTIF($E17:$S17,1)+COUNTIF($E18:$S18,1)+COUNTIF($E19:$S19,1)</f>
        <v>2</v>
      </c>
      <c r="Y17" s="54">
        <f>COUNTIF($E17:$S17,2)+COUNTIF($E18:$S18,2)+COUNTIF($E19:$S19,2)</f>
        <v>2</v>
      </c>
      <c r="Z17" s="54">
        <f>COUNTIF($E17:$S17,3)+COUNTIF($E18:$S18,3)+COUNTIF($E19:$S19,3)</f>
        <v>4</v>
      </c>
      <c r="AA17" s="54">
        <f>COUNTIF($E17:$S17,5)+COUNTIF($E18:$S18,5)+COUNTIF($E19:$S19,5)</f>
        <v>22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32</v>
      </c>
      <c r="B18" s="58" t="s">
        <v>17</v>
      </c>
      <c r="C18" s="58" t="s">
        <v>18</v>
      </c>
      <c r="D18" s="58"/>
      <c r="E18" s="59">
        <v>5</v>
      </c>
      <c r="F18" s="59">
        <v>3</v>
      </c>
      <c r="G18" s="59">
        <v>5</v>
      </c>
      <c r="H18" s="59">
        <v>5</v>
      </c>
      <c r="I18" s="59">
        <v>1</v>
      </c>
      <c r="J18" s="59">
        <v>3</v>
      </c>
      <c r="K18" s="59">
        <v>5</v>
      </c>
      <c r="L18" s="59">
        <v>5</v>
      </c>
      <c r="M18" s="59">
        <v>5</v>
      </c>
      <c r="N18" s="59">
        <v>5</v>
      </c>
      <c r="O18" s="59"/>
      <c r="P18" s="59"/>
      <c r="Q18" s="59"/>
      <c r="R18" s="59"/>
      <c r="S18" s="59"/>
      <c r="T18" s="60">
        <f t="shared" si="0"/>
        <v>42</v>
      </c>
      <c r="U18" s="61"/>
      <c r="V18" s="62">
        <v>0.51458333333333317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05.12.40</v>
      </c>
    </row>
    <row r="19" spans="1:29" ht="15.75" thickBot="1">
      <c r="A19" s="34" t="s">
        <v>20</v>
      </c>
      <c r="B19" s="35" t="s">
        <v>33</v>
      </c>
      <c r="C19" s="15"/>
      <c r="D19" s="16"/>
      <c r="E19" s="68">
        <v>5</v>
      </c>
      <c r="F19" s="68">
        <v>3</v>
      </c>
      <c r="G19" s="68">
        <v>5</v>
      </c>
      <c r="H19" s="68">
        <v>5</v>
      </c>
      <c r="I19" s="68">
        <v>3</v>
      </c>
      <c r="J19" s="68">
        <v>1</v>
      </c>
      <c r="K19" s="68">
        <v>5</v>
      </c>
      <c r="L19" s="68">
        <v>5</v>
      </c>
      <c r="M19" s="68">
        <v>5</v>
      </c>
      <c r="N19" s="68">
        <v>2</v>
      </c>
      <c r="O19" s="68"/>
      <c r="P19" s="68"/>
      <c r="Q19" s="68"/>
      <c r="R19" s="68"/>
      <c r="S19" s="68"/>
      <c r="T19" s="69">
        <f t="shared" si="0"/>
        <v>39</v>
      </c>
      <c r="U19" s="70"/>
      <c r="V19" s="71">
        <v>0.73171296296296295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4,27</v>
      </c>
    </row>
    <row r="20" spans="1:29" ht="15.75" thickBot="1">
      <c r="A20" s="47">
        <v>5</v>
      </c>
      <c r="B20" s="48" t="s">
        <v>38</v>
      </c>
      <c r="C20" s="49" t="s">
        <v>39</v>
      </c>
      <c r="D20" s="49"/>
      <c r="E20" s="50">
        <v>5</v>
      </c>
      <c r="F20" s="50">
        <v>5</v>
      </c>
      <c r="G20" s="50">
        <v>5</v>
      </c>
      <c r="H20" s="50">
        <v>5</v>
      </c>
      <c r="I20" s="50">
        <v>0</v>
      </c>
      <c r="J20" s="50">
        <v>3</v>
      </c>
      <c r="K20" s="50">
        <v>5</v>
      </c>
      <c r="L20" s="50">
        <v>5</v>
      </c>
      <c r="M20" s="50">
        <v>5</v>
      </c>
      <c r="N20" s="50">
        <v>5</v>
      </c>
      <c r="O20" s="50"/>
      <c r="P20" s="50"/>
      <c r="Q20" s="50"/>
      <c r="R20" s="50"/>
      <c r="S20" s="50"/>
      <c r="T20" s="51">
        <f t="shared" si="0"/>
        <v>43</v>
      </c>
      <c r="U20" s="52"/>
      <c r="V20" s="53">
        <f>SUM(T20:T22)+IF(ISNUMBER(U20),U20,0)+IF(ISNUMBER(U21),U21,0)+IF(ISNUMBER(U22),U22,0)</f>
        <v>139</v>
      </c>
      <c r="W20" s="54">
        <f>COUNTIF($E20:$S20,0)+COUNTIF($E21:$S21,0)+COUNTIF($E22:$S22,0)</f>
        <v>1</v>
      </c>
      <c r="X20" s="54">
        <f>COUNTIF($E20:$S20,1)+COUNTIF($E21:$S21,1)+COUNTIF($E22:$S22,1)</f>
        <v>1</v>
      </c>
      <c r="Y20" s="54">
        <f>COUNTIF($E20:$S20,2)+COUNTIF($E21:$S21,2)+COUNTIF($E22:$S22,2)</f>
        <v>0</v>
      </c>
      <c r="Z20" s="54">
        <f>COUNTIF($E20:$S20,3)+COUNTIF($E21:$S21,3)+COUNTIF($E22:$S22,3)</f>
        <v>1</v>
      </c>
      <c r="AA20" s="54">
        <f>COUNTIF($E20:$S20,5)+COUNTIF($E21:$S21,5)+COUNTIF($E22:$S22,5)</f>
        <v>27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116</v>
      </c>
      <c r="B21" s="58" t="s">
        <v>17</v>
      </c>
      <c r="C21" s="58" t="s">
        <v>25</v>
      </c>
      <c r="D21" s="58"/>
      <c r="E21" s="59">
        <v>5</v>
      </c>
      <c r="F21" s="59">
        <v>5</v>
      </c>
      <c r="G21" s="59">
        <v>5</v>
      </c>
      <c r="H21" s="59">
        <v>5</v>
      </c>
      <c r="I21" s="59">
        <v>1</v>
      </c>
      <c r="J21" s="59">
        <v>5</v>
      </c>
      <c r="K21" s="59">
        <v>5</v>
      </c>
      <c r="L21" s="59">
        <v>5</v>
      </c>
      <c r="M21" s="59">
        <v>5</v>
      </c>
      <c r="N21" s="59">
        <v>5</v>
      </c>
      <c r="O21" s="59"/>
      <c r="P21" s="59"/>
      <c r="Q21" s="59"/>
      <c r="R21" s="59"/>
      <c r="S21" s="59"/>
      <c r="T21" s="60">
        <f t="shared" si="0"/>
        <v>46</v>
      </c>
      <c r="U21" s="61"/>
      <c r="V21" s="62">
        <v>0.51319444444444429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05.18.14</v>
      </c>
    </row>
    <row r="22" spans="1:29" ht="15.75" thickBot="1">
      <c r="A22" s="34" t="s">
        <v>20</v>
      </c>
      <c r="B22" s="35" t="s">
        <v>37</v>
      </c>
      <c r="C22" s="15"/>
      <c r="D22" s="16"/>
      <c r="E22" s="68">
        <v>5</v>
      </c>
      <c r="F22" s="68">
        <v>5</v>
      </c>
      <c r="G22" s="68">
        <v>5</v>
      </c>
      <c r="H22" s="68">
        <v>5</v>
      </c>
      <c r="I22" s="68">
        <v>5</v>
      </c>
      <c r="J22" s="68">
        <v>5</v>
      </c>
      <c r="K22" s="68">
        <v>5</v>
      </c>
      <c r="L22" s="68">
        <v>5</v>
      </c>
      <c r="M22" s="68">
        <v>5</v>
      </c>
      <c r="N22" s="68">
        <v>5</v>
      </c>
      <c r="O22" s="68"/>
      <c r="P22" s="68"/>
      <c r="Q22" s="68"/>
      <c r="R22" s="68"/>
      <c r="S22" s="68"/>
      <c r="T22" s="69">
        <f t="shared" si="0"/>
        <v>50</v>
      </c>
      <c r="U22" s="70"/>
      <c r="V22" s="71">
        <v>0.73418981481481482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4,63</v>
      </c>
    </row>
    <row r="23" spans="1:29" ht="15.75" thickBot="1">
      <c r="A23" s="47">
        <v>7</v>
      </c>
      <c r="B23" s="48" t="s">
        <v>40</v>
      </c>
      <c r="C23" s="49" t="s">
        <v>41</v>
      </c>
      <c r="D23" s="49"/>
      <c r="E23" s="50">
        <v>5</v>
      </c>
      <c r="F23" s="50">
        <v>5</v>
      </c>
      <c r="G23" s="50">
        <v>5</v>
      </c>
      <c r="H23" s="50">
        <v>5</v>
      </c>
      <c r="I23" s="50">
        <v>5</v>
      </c>
      <c r="J23" s="50">
        <v>3</v>
      </c>
      <c r="K23" s="50">
        <v>5</v>
      </c>
      <c r="L23" s="50">
        <v>5</v>
      </c>
      <c r="M23" s="50">
        <v>5</v>
      </c>
      <c r="N23" s="50">
        <v>5</v>
      </c>
      <c r="O23" s="50"/>
      <c r="P23" s="50"/>
      <c r="Q23" s="50"/>
      <c r="R23" s="50"/>
      <c r="S23" s="50"/>
      <c r="T23" s="51">
        <f t="shared" si="0"/>
        <v>48</v>
      </c>
      <c r="U23" s="52"/>
      <c r="V23" s="53">
        <f>SUM(T23:T25)+IF(ISNUMBER(U23),U23,0)+IF(ISNUMBER(U24),U24,0)+IF(ISNUMBER(U25),U25,0)</f>
        <v>141</v>
      </c>
      <c r="W23" s="54">
        <f>COUNTIF($E23:$S23,0)+COUNTIF($E24:$S24,0)+COUNTIF($E25:$S25,0)</f>
        <v>1</v>
      </c>
      <c r="X23" s="54">
        <f>COUNTIF($E23:$S23,1)+COUNTIF($E24:$S24,1)+COUNTIF($E25:$S25,1)</f>
        <v>0</v>
      </c>
      <c r="Y23" s="54">
        <f>COUNTIF($E23:$S23,2)+COUNTIF($E24:$S24,2)+COUNTIF($E25:$S25,2)</f>
        <v>0</v>
      </c>
      <c r="Z23" s="54">
        <f>COUNTIF($E23:$S23,3)+COUNTIF($E24:$S24,3)+COUNTIF($E25:$S25,3)</f>
        <v>2</v>
      </c>
      <c r="AA23" s="54">
        <f>COUNTIF($E23:$S23,5)+COUNTIF($E24:$S24,5)+COUNTIF($E25:$S25,5)</f>
        <v>27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117</v>
      </c>
      <c r="B24" s="58" t="s">
        <v>17</v>
      </c>
      <c r="C24" s="58" t="s">
        <v>42</v>
      </c>
      <c r="D24" s="58"/>
      <c r="E24" s="59">
        <v>5</v>
      </c>
      <c r="F24" s="59">
        <v>5</v>
      </c>
      <c r="G24" s="59">
        <v>5</v>
      </c>
      <c r="H24" s="59">
        <v>5</v>
      </c>
      <c r="I24" s="59">
        <v>5</v>
      </c>
      <c r="J24" s="59">
        <v>0</v>
      </c>
      <c r="K24" s="59">
        <v>5</v>
      </c>
      <c r="L24" s="59">
        <v>5</v>
      </c>
      <c r="M24" s="59">
        <v>5</v>
      </c>
      <c r="N24" s="59">
        <v>5</v>
      </c>
      <c r="O24" s="59"/>
      <c r="P24" s="59"/>
      <c r="Q24" s="59"/>
      <c r="R24" s="59"/>
      <c r="S24" s="59"/>
      <c r="T24" s="60">
        <f t="shared" si="0"/>
        <v>45</v>
      </c>
      <c r="U24" s="61"/>
      <c r="V24" s="62">
        <v>0.5118055555555554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05.02.51</v>
      </c>
    </row>
    <row r="25" spans="1:29" ht="15.75" thickBot="1">
      <c r="A25" s="34" t="s">
        <v>20</v>
      </c>
      <c r="B25" s="35" t="s">
        <v>37</v>
      </c>
      <c r="C25" s="15"/>
      <c r="D25" s="16"/>
      <c r="E25" s="68">
        <v>3</v>
      </c>
      <c r="F25" s="68">
        <v>5</v>
      </c>
      <c r="G25" s="68">
        <v>5</v>
      </c>
      <c r="H25" s="68">
        <v>5</v>
      </c>
      <c r="I25" s="68">
        <v>5</v>
      </c>
      <c r="J25" s="68">
        <v>5</v>
      </c>
      <c r="K25" s="68">
        <v>5</v>
      </c>
      <c r="L25" s="68">
        <v>5</v>
      </c>
      <c r="M25" s="68">
        <v>5</v>
      </c>
      <c r="N25" s="68">
        <v>5</v>
      </c>
      <c r="O25" s="68"/>
      <c r="P25" s="68"/>
      <c r="Q25" s="68"/>
      <c r="R25" s="68"/>
      <c r="S25" s="68"/>
      <c r="T25" s="69">
        <f t="shared" si="0"/>
        <v>48</v>
      </c>
      <c r="U25" s="70"/>
      <c r="V25" s="71">
        <v>0.72211805555555564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4,70</v>
      </c>
    </row>
    <row r="26" spans="1:29" ht="15.75" thickBot="1">
      <c r="A26" s="47">
        <v>6</v>
      </c>
      <c r="B26" s="48" t="s">
        <v>30</v>
      </c>
      <c r="C26" s="49" t="s">
        <v>46</v>
      </c>
      <c r="D26" s="49"/>
      <c r="E26" s="50">
        <v>5</v>
      </c>
      <c r="F26" s="50">
        <v>5</v>
      </c>
      <c r="G26" s="50">
        <v>5</v>
      </c>
      <c r="H26" s="50">
        <v>5</v>
      </c>
      <c r="I26" s="50">
        <v>5</v>
      </c>
      <c r="J26" s="50">
        <v>5</v>
      </c>
      <c r="K26" s="50">
        <v>5</v>
      </c>
      <c r="L26" s="50">
        <v>5</v>
      </c>
      <c r="M26" s="50">
        <v>5</v>
      </c>
      <c r="N26" s="50">
        <v>5</v>
      </c>
      <c r="O26" s="50"/>
      <c r="P26" s="50"/>
      <c r="Q26" s="50"/>
      <c r="R26" s="50"/>
      <c r="S26" s="50"/>
      <c r="T26" s="51">
        <f t="shared" si="0"/>
        <v>50</v>
      </c>
      <c r="U26" s="52"/>
      <c r="V26" s="53">
        <f>SUM(T26:T28)+IF(ISNUMBER(U26),U26,0)+IF(ISNUMBER(U27),U27,0)+IF(ISNUMBER(U28),U28,0)</f>
        <v>150</v>
      </c>
      <c r="W26" s="54">
        <f>COUNTIF($E26:$S26,0)+COUNTIF($E27:$S27,0)+COUNTIF($E28:$S28,0)</f>
        <v>0</v>
      </c>
      <c r="X26" s="54">
        <f>COUNTIF($E26:$S26,1)+COUNTIF($E27:$S27,1)+COUNTIF($E28:$S28,1)</f>
        <v>0</v>
      </c>
      <c r="Y26" s="54">
        <f>COUNTIF($E26:$S26,2)+COUNTIF($E27:$S27,2)+COUNTIF($E28:$S28,2)</f>
        <v>0</v>
      </c>
      <c r="Z26" s="54">
        <f>COUNTIF($E26:$S26,3)+COUNTIF($E27:$S27,3)+COUNTIF($E28:$S28,3)</f>
        <v>0</v>
      </c>
      <c r="AA26" s="54">
        <f>COUNTIF($E26:$S26,5)+COUNTIF($E27:$S27,5)+COUNTIF($E28:$S28,5)</f>
        <v>30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118</v>
      </c>
      <c r="B27" s="58" t="s">
        <v>17</v>
      </c>
      <c r="C27" s="58" t="s">
        <v>18</v>
      </c>
      <c r="D27" s="58"/>
      <c r="E27" s="59">
        <v>5</v>
      </c>
      <c r="F27" s="59">
        <v>5</v>
      </c>
      <c r="G27" s="59">
        <v>5</v>
      </c>
      <c r="H27" s="59">
        <v>5</v>
      </c>
      <c r="I27" s="59">
        <v>5</v>
      </c>
      <c r="J27" s="59">
        <v>5</v>
      </c>
      <c r="K27" s="59">
        <v>5</v>
      </c>
      <c r="L27" s="59">
        <v>5</v>
      </c>
      <c r="M27" s="59">
        <v>5</v>
      </c>
      <c r="N27" s="59">
        <v>5</v>
      </c>
      <c r="O27" s="59"/>
      <c r="P27" s="59"/>
      <c r="Q27" s="59"/>
      <c r="R27" s="59"/>
      <c r="S27" s="59"/>
      <c r="T27" s="60">
        <f t="shared" si="0"/>
        <v>50</v>
      </c>
      <c r="U27" s="61"/>
      <c r="V27" s="62">
        <v>0.51249999999999984</v>
      </c>
      <c r="W27" s="63" t="s">
        <v>19</v>
      </c>
      <c r="X27" s="64"/>
      <c r="Y27" s="64"/>
      <c r="Z27" s="65"/>
      <c r="AA27" s="65"/>
      <c r="AB27" s="66"/>
      <c r="AC27" s="67" t="str">
        <f>TEXT( (V28-V27+0.00000000000001),"[hh].mm.ss")</f>
        <v>01.58.52</v>
      </c>
    </row>
    <row r="28" spans="1:29" ht="15.75" thickBot="1">
      <c r="A28" s="34" t="s">
        <v>20</v>
      </c>
      <c r="B28" s="35" t="s">
        <v>33</v>
      </c>
      <c r="C28" s="15"/>
      <c r="D28" s="16"/>
      <c r="E28" s="68">
        <v>5</v>
      </c>
      <c r="F28" s="68">
        <v>5</v>
      </c>
      <c r="G28" s="68">
        <v>5</v>
      </c>
      <c r="H28" s="68">
        <v>5</v>
      </c>
      <c r="I28" s="68">
        <v>5</v>
      </c>
      <c r="J28" s="68">
        <v>5</v>
      </c>
      <c r="K28" s="68">
        <v>5</v>
      </c>
      <c r="L28" s="68">
        <v>5</v>
      </c>
      <c r="M28" s="68">
        <v>5</v>
      </c>
      <c r="N28" s="68">
        <v>5</v>
      </c>
      <c r="O28" s="68"/>
      <c r="P28" s="68"/>
      <c r="Q28" s="68"/>
      <c r="R28" s="68"/>
      <c r="S28" s="68"/>
      <c r="T28" s="69">
        <f t="shared" si="0"/>
        <v>50</v>
      </c>
      <c r="U28" s="70"/>
      <c r="V28" s="71">
        <v>0.59504629629629624</v>
      </c>
      <c r="W28" s="72" t="s">
        <v>22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5,00</v>
      </c>
    </row>
    <row r="29" spans="1:29" ht="15.75" thickBot="1">
      <c r="A29" s="47">
        <v>21</v>
      </c>
      <c r="B29" s="48" t="s">
        <v>34</v>
      </c>
      <c r="C29" s="49" t="s">
        <v>35</v>
      </c>
      <c r="D29" s="49"/>
      <c r="E29" s="50">
        <v>5</v>
      </c>
      <c r="F29" s="50">
        <v>5</v>
      </c>
      <c r="G29" s="50">
        <v>5</v>
      </c>
      <c r="H29" s="50">
        <v>1</v>
      </c>
      <c r="I29" s="50">
        <v>5</v>
      </c>
      <c r="J29" s="50">
        <v>5</v>
      </c>
      <c r="K29" s="50">
        <v>5</v>
      </c>
      <c r="L29" s="50">
        <v>5</v>
      </c>
      <c r="M29" s="50">
        <v>5</v>
      </c>
      <c r="N29" s="50">
        <v>5</v>
      </c>
      <c r="O29" s="50"/>
      <c r="P29" s="50"/>
      <c r="Q29" s="50"/>
      <c r="R29" s="50"/>
      <c r="S29" s="50"/>
      <c r="T29" s="51">
        <f t="shared" si="0"/>
        <v>46</v>
      </c>
      <c r="U29" s="52">
        <v>3</v>
      </c>
      <c r="V29" s="53">
        <f>SUM(T29:T31)+IF(ISNUMBER(U29),U29,0)+IF(ISNUMBER(U30),U30,0)+IF(ISNUMBER(U31),U31,0)</f>
        <v>137</v>
      </c>
      <c r="W29" s="54">
        <f>COUNTIF($E29:$S29,0)+COUNTIF($E30:$S30,0)+COUNTIF($E31:$S31,0)</f>
        <v>0</v>
      </c>
      <c r="X29" s="54">
        <f>COUNTIF($E29:$S29,1)+COUNTIF($E30:$S30,1)+COUNTIF($E31:$S31,1)</f>
        <v>1</v>
      </c>
      <c r="Y29" s="54">
        <f>COUNTIF($E29:$S29,2)+COUNTIF($E30:$S30,2)+COUNTIF($E31:$S31,2)</f>
        <v>2</v>
      </c>
      <c r="Z29" s="54">
        <f>COUNTIF($E29:$S29,3)+COUNTIF($E30:$S30,3)+COUNTIF($E31:$S31,3)</f>
        <v>3</v>
      </c>
      <c r="AA29" s="54">
        <f>COUNTIF($E29:$S29,5)+COUNTIF($E30:$S30,5)+COUNTIF($E31:$S31,5)</f>
        <v>24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119</v>
      </c>
      <c r="B30" s="58" t="s">
        <v>17</v>
      </c>
      <c r="C30" s="58" t="s">
        <v>36</v>
      </c>
      <c r="D30" s="58"/>
      <c r="E30" s="59">
        <v>5</v>
      </c>
      <c r="F30" s="59">
        <v>3</v>
      </c>
      <c r="G30" s="59">
        <v>3</v>
      </c>
      <c r="H30" s="59">
        <v>3</v>
      </c>
      <c r="I30" s="59">
        <v>5</v>
      </c>
      <c r="J30" s="59">
        <v>5</v>
      </c>
      <c r="K30" s="59">
        <v>5</v>
      </c>
      <c r="L30" s="59">
        <v>5</v>
      </c>
      <c r="M30" s="59">
        <v>5</v>
      </c>
      <c r="N30" s="59">
        <v>5</v>
      </c>
      <c r="O30" s="59"/>
      <c r="P30" s="59"/>
      <c r="Q30" s="59"/>
      <c r="R30" s="59"/>
      <c r="S30" s="59"/>
      <c r="T30" s="60">
        <f t="shared" si="0"/>
        <v>44</v>
      </c>
      <c r="U30" s="61"/>
      <c r="V30" s="62">
        <v>0.51041666666666652</v>
      </c>
      <c r="W30" s="63" t="s">
        <v>19</v>
      </c>
      <c r="X30" s="64"/>
      <c r="Y30" s="64"/>
      <c r="Z30" s="65"/>
      <c r="AA30" s="65"/>
      <c r="AB30" s="66"/>
      <c r="AC30" s="67" t="str">
        <f>TEXT( (V31-V30+0.00000000000001),"[hh].mm.ss")</f>
        <v>02.57.23</v>
      </c>
    </row>
    <row r="31" spans="1:29" ht="15.75" thickBot="1">
      <c r="A31" s="34" t="s">
        <v>20</v>
      </c>
      <c r="B31" s="35" t="s">
        <v>37</v>
      </c>
      <c r="C31" s="15"/>
      <c r="D31" s="16"/>
      <c r="E31" s="68">
        <v>2</v>
      </c>
      <c r="F31" s="68">
        <v>5</v>
      </c>
      <c r="G31" s="68">
        <v>5</v>
      </c>
      <c r="H31" s="68">
        <v>2</v>
      </c>
      <c r="I31" s="68">
        <v>5</v>
      </c>
      <c r="J31" s="68">
        <v>5</v>
      </c>
      <c r="K31" s="68">
        <v>5</v>
      </c>
      <c r="L31" s="68">
        <v>5</v>
      </c>
      <c r="M31" s="68">
        <v>5</v>
      </c>
      <c r="N31" s="68">
        <v>5</v>
      </c>
      <c r="O31" s="68"/>
      <c r="P31" s="68"/>
      <c r="Q31" s="68"/>
      <c r="R31" s="68"/>
      <c r="S31" s="68"/>
      <c r="T31" s="69">
        <f t="shared" si="0"/>
        <v>44</v>
      </c>
      <c r="U31" s="70"/>
      <c r="V31" s="71">
        <v>0.63359953703703698</v>
      </c>
      <c r="W31" s="72" t="s">
        <v>22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4,47</v>
      </c>
    </row>
    <row r="32" spans="1:29" ht="15.75" thickBot="1">
      <c r="A32" s="47">
        <v>23</v>
      </c>
      <c r="B32" s="48" t="s">
        <v>43</v>
      </c>
      <c r="C32" s="49" t="s">
        <v>44</v>
      </c>
      <c r="D32" s="49"/>
      <c r="E32" s="50">
        <v>5</v>
      </c>
      <c r="F32" s="50">
        <v>5</v>
      </c>
      <c r="G32" s="50">
        <v>5</v>
      </c>
      <c r="H32" s="50">
        <v>5</v>
      </c>
      <c r="I32" s="50">
        <v>5</v>
      </c>
      <c r="J32" s="50">
        <v>5</v>
      </c>
      <c r="K32" s="50">
        <v>5</v>
      </c>
      <c r="L32" s="50">
        <v>5</v>
      </c>
      <c r="M32" s="50">
        <v>5</v>
      </c>
      <c r="N32" s="50">
        <v>5</v>
      </c>
      <c r="O32" s="50"/>
      <c r="P32" s="50"/>
      <c r="Q32" s="50"/>
      <c r="R32" s="50"/>
      <c r="S32" s="50"/>
      <c r="T32" s="51">
        <f t="shared" si="0"/>
        <v>50</v>
      </c>
      <c r="U32" s="52">
        <v>2</v>
      </c>
      <c r="V32" s="53">
        <f>SUM(T32:T34)+IF(ISNUMBER(U32),U32,0)+IF(ISNUMBER(U33),U33,0)+IF(ISNUMBER(U34),U34,0)</f>
        <v>142</v>
      </c>
      <c r="W32" s="54">
        <f>COUNTIF($E32:$S32,0)+COUNTIF($E33:$S33,0)+COUNTIF($E34:$S34,0)</f>
        <v>0</v>
      </c>
      <c r="X32" s="54">
        <f>COUNTIF($E32:$S32,1)+COUNTIF($E33:$S33,1)+COUNTIF($E34:$S34,1)</f>
        <v>1</v>
      </c>
      <c r="Y32" s="54">
        <f>COUNTIF($E32:$S32,2)+COUNTIF($E33:$S33,2)+COUNTIF($E34:$S34,2)</f>
        <v>0</v>
      </c>
      <c r="Z32" s="54">
        <f>COUNTIF($E32:$S32,3)+COUNTIF($E33:$S33,3)+COUNTIF($E34:$S34,3)</f>
        <v>3</v>
      </c>
      <c r="AA32" s="54">
        <f>COUNTIF($E32:$S32,5)+COUNTIF($E33:$S33,5)+COUNTIF($E34:$S34,5)</f>
        <v>26</v>
      </c>
      <c r="AB32" s="55">
        <f>COUNTIF($E32:$S32,"5*")+COUNTIF($E33:$S33,"5*")+COUNTIF($E34:$S34,"5*")</f>
        <v>0</v>
      </c>
      <c r="AC32" s="56">
        <f>COUNTIF($E32:$S32,20)+COUNTIF($E33:$S33,20)+COUNTIF($E34:$S34,20)</f>
        <v>0</v>
      </c>
    </row>
    <row r="33" spans="1:29" ht="16.5" thickBot="1">
      <c r="A33" s="57" t="s">
        <v>120</v>
      </c>
      <c r="B33" s="58" t="s">
        <v>45</v>
      </c>
      <c r="C33" s="58" t="s">
        <v>36</v>
      </c>
      <c r="D33" s="58"/>
      <c r="E33" s="59">
        <v>5</v>
      </c>
      <c r="F33" s="59">
        <v>1</v>
      </c>
      <c r="G33" s="59">
        <v>5</v>
      </c>
      <c r="H33" s="59">
        <v>5</v>
      </c>
      <c r="I33" s="59">
        <v>5</v>
      </c>
      <c r="J33" s="59">
        <v>5</v>
      </c>
      <c r="K33" s="59">
        <v>5</v>
      </c>
      <c r="L33" s="59">
        <v>5</v>
      </c>
      <c r="M33" s="59">
        <v>5</v>
      </c>
      <c r="N33" s="59">
        <v>5</v>
      </c>
      <c r="O33" s="59"/>
      <c r="P33" s="59"/>
      <c r="Q33" s="59"/>
      <c r="R33" s="59"/>
      <c r="S33" s="59"/>
      <c r="T33" s="60">
        <f t="shared" si="0"/>
        <v>46</v>
      </c>
      <c r="U33" s="61"/>
      <c r="V33" s="62">
        <v>0.50972222222222208</v>
      </c>
      <c r="W33" s="63" t="s">
        <v>19</v>
      </c>
      <c r="X33" s="64"/>
      <c r="Y33" s="64"/>
      <c r="Z33" s="65"/>
      <c r="AA33" s="65"/>
      <c r="AB33" s="66"/>
      <c r="AC33" s="67" t="str">
        <f>TEXT( (V34-V33+0.00000000000001),"[hh].mm.ss")</f>
        <v>05.25.23</v>
      </c>
    </row>
    <row r="34" spans="1:29" ht="15.75" thickBot="1">
      <c r="A34" s="34" t="s">
        <v>20</v>
      </c>
      <c r="B34" s="35" t="s">
        <v>37</v>
      </c>
      <c r="C34" s="15"/>
      <c r="D34" s="16"/>
      <c r="E34" s="68">
        <v>5</v>
      </c>
      <c r="F34" s="68">
        <v>5</v>
      </c>
      <c r="G34" s="68">
        <v>3</v>
      </c>
      <c r="H34" s="68">
        <v>3</v>
      </c>
      <c r="I34" s="68">
        <v>5</v>
      </c>
      <c r="J34" s="68">
        <v>5</v>
      </c>
      <c r="K34" s="68">
        <v>3</v>
      </c>
      <c r="L34" s="68">
        <v>5</v>
      </c>
      <c r="M34" s="68">
        <v>5</v>
      </c>
      <c r="N34" s="68">
        <v>5</v>
      </c>
      <c r="O34" s="68"/>
      <c r="P34" s="68"/>
      <c r="Q34" s="68"/>
      <c r="R34" s="68"/>
      <c r="S34" s="68"/>
      <c r="T34" s="69">
        <f t="shared" si="0"/>
        <v>44</v>
      </c>
      <c r="U34" s="70"/>
      <c r="V34" s="71">
        <v>0.73568287037037028</v>
      </c>
      <c r="W34" s="72" t="s">
        <v>22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4,67</v>
      </c>
    </row>
    <row r="35" spans="1:29" ht="15.75" thickBot="1">
      <c r="A35" s="47">
        <v>52</v>
      </c>
      <c r="B35" s="48" t="s">
        <v>51</v>
      </c>
      <c r="C35" s="49" t="s">
        <v>52</v>
      </c>
      <c r="D35" s="49"/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2</v>
      </c>
      <c r="K35" s="50">
        <v>0</v>
      </c>
      <c r="L35" s="50">
        <v>1</v>
      </c>
      <c r="M35" s="50">
        <v>0</v>
      </c>
      <c r="N35" s="50">
        <v>2</v>
      </c>
      <c r="O35" s="50"/>
      <c r="P35" s="50"/>
      <c r="Q35" s="50"/>
      <c r="R35" s="50"/>
      <c r="S35" s="50"/>
      <c r="T35" s="51">
        <f t="shared" si="0"/>
        <v>5</v>
      </c>
      <c r="U35" s="52"/>
      <c r="V35" s="53">
        <f>SUM(T35:T37)+IF(ISNUMBER(U35),U35,0)+IF(ISNUMBER(U36),U36,0)+IF(ISNUMBER(U37),U37,0)</f>
        <v>11</v>
      </c>
      <c r="W35" s="54">
        <f>COUNTIF($E35:$S35,0)+COUNTIF($E36:$S36,0)+COUNTIF($E37:$S37,0)</f>
        <v>25</v>
      </c>
      <c r="X35" s="54">
        <f>COUNTIF($E35:$S35,1)+COUNTIF($E36:$S36,1)+COUNTIF($E37:$S37,1)</f>
        <v>2</v>
      </c>
      <c r="Y35" s="54">
        <f>COUNTIF($E35:$S35,2)+COUNTIF($E36:$S36,2)+COUNTIF($E37:$S37,2)</f>
        <v>2</v>
      </c>
      <c r="Z35" s="54">
        <f>COUNTIF($E35:$S35,3)+COUNTIF($E36:$S36,3)+COUNTIF($E37:$S37,3)</f>
        <v>0</v>
      </c>
      <c r="AA35" s="54">
        <f>COUNTIF($E35:$S35,5)+COUNTIF($E36:$S36,5)+COUNTIF($E37:$S37,5)</f>
        <v>1</v>
      </c>
      <c r="AB35" s="55">
        <f>COUNTIF($E35:$S35,"5*")+COUNTIF($E36:$S36,"5*")+COUNTIF($E37:$S37,"5*")</f>
        <v>0</v>
      </c>
      <c r="AC35" s="56">
        <f>COUNTIF($E35:$S35,20)+COUNTIF($E36:$S36,20)+COUNTIF($E37:$S37,20)</f>
        <v>0</v>
      </c>
    </row>
    <row r="36" spans="1:29" ht="16.5" thickBot="1">
      <c r="A36" s="57" t="s">
        <v>121</v>
      </c>
      <c r="B36" s="58" t="s">
        <v>45</v>
      </c>
      <c r="C36" s="58" t="s">
        <v>25</v>
      </c>
      <c r="D36" s="58"/>
      <c r="E36" s="59">
        <v>0</v>
      </c>
      <c r="F36" s="59">
        <v>1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0</v>
      </c>
      <c r="M36" s="59">
        <v>0</v>
      </c>
      <c r="N36" s="59">
        <v>0</v>
      </c>
      <c r="O36" s="59"/>
      <c r="P36" s="59"/>
      <c r="Q36" s="59"/>
      <c r="R36" s="59"/>
      <c r="S36" s="59"/>
      <c r="T36" s="60">
        <f t="shared" si="0"/>
        <v>1</v>
      </c>
      <c r="U36" s="61"/>
      <c r="V36" s="62">
        <v>0.50763888888888875</v>
      </c>
      <c r="W36" s="63" t="s">
        <v>19</v>
      </c>
      <c r="X36" s="64"/>
      <c r="Y36" s="64"/>
      <c r="Z36" s="65"/>
      <c r="AA36" s="65"/>
      <c r="AB36" s="66"/>
      <c r="AC36" s="67" t="str">
        <f>TEXT( (V37-V36+0.00000000000001),"[hh].mm.ss")</f>
        <v>05.07.39</v>
      </c>
    </row>
    <row r="37" spans="1:29" ht="15.75" thickBot="1">
      <c r="A37" s="34" t="s">
        <v>20</v>
      </c>
      <c r="B37" s="35" t="s">
        <v>37</v>
      </c>
      <c r="C37" s="15"/>
      <c r="D37" s="16"/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5</v>
      </c>
      <c r="O37" s="68"/>
      <c r="P37" s="68"/>
      <c r="Q37" s="68"/>
      <c r="R37" s="68"/>
      <c r="S37" s="68"/>
      <c r="T37" s="69">
        <f t="shared" si="0"/>
        <v>5</v>
      </c>
      <c r="U37" s="70"/>
      <c r="V37" s="71">
        <v>0.72128472222222229</v>
      </c>
      <c r="W37" s="72" t="s">
        <v>22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0,37</v>
      </c>
    </row>
    <row r="38" spans="1:29" ht="15.75" thickBot="1">
      <c r="A38" s="47">
        <v>55</v>
      </c>
      <c r="B38" s="48" t="s">
        <v>53</v>
      </c>
      <c r="C38" s="49" t="s">
        <v>54</v>
      </c>
      <c r="D38" s="49"/>
      <c r="E38" s="50">
        <v>0</v>
      </c>
      <c r="F38" s="50">
        <v>5</v>
      </c>
      <c r="G38" s="50">
        <v>0</v>
      </c>
      <c r="H38" s="50">
        <v>5</v>
      </c>
      <c r="I38" s="50">
        <v>1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/>
      <c r="P38" s="50"/>
      <c r="Q38" s="50"/>
      <c r="R38" s="50"/>
      <c r="S38" s="50"/>
      <c r="T38" s="51">
        <f t="shared" si="0"/>
        <v>11</v>
      </c>
      <c r="U38" s="52"/>
      <c r="V38" s="53">
        <f>SUM(T38:T40)+IF(ISNUMBER(U38),U38,0)+IF(ISNUMBER(U39),U39,0)+IF(ISNUMBER(U40),U40,0)</f>
        <v>17</v>
      </c>
      <c r="W38" s="54">
        <f>COUNTIF($E38:$S38,0)+COUNTIF($E39:$S39,0)+COUNTIF($E40:$S40,0)</f>
        <v>22</v>
      </c>
      <c r="X38" s="54">
        <f>COUNTIF($E38:$S38,1)+COUNTIF($E39:$S39,1)+COUNTIF($E40:$S40,1)</f>
        <v>5</v>
      </c>
      <c r="Y38" s="54">
        <f>COUNTIF($E38:$S38,2)+COUNTIF($E39:$S39,2)+COUNTIF($E40:$S40,2)</f>
        <v>1</v>
      </c>
      <c r="Z38" s="54">
        <f>COUNTIF($E38:$S38,3)+COUNTIF($E39:$S39,3)+COUNTIF($E40:$S40,3)</f>
        <v>0</v>
      </c>
      <c r="AA38" s="54">
        <f>COUNTIF($E38:$S38,5)+COUNTIF($E39:$S39,5)+COUNTIF($E40:$S40,5)</f>
        <v>2</v>
      </c>
      <c r="AB38" s="55">
        <f>COUNTIF($E38:$S38,"5*")+COUNTIF($E39:$S39,"5*")+COUNTIF($E40:$S40,"5*")</f>
        <v>0</v>
      </c>
      <c r="AC38" s="56">
        <f>COUNTIF($E38:$S38,20)+COUNTIF($E39:$S39,20)+COUNTIF($E40:$S40,20)</f>
        <v>0</v>
      </c>
    </row>
    <row r="39" spans="1:29" ht="16.5" thickBot="1">
      <c r="A39" s="57" t="s">
        <v>122</v>
      </c>
      <c r="B39" s="58" t="s">
        <v>17</v>
      </c>
      <c r="C39" s="58" t="s">
        <v>25</v>
      </c>
      <c r="D39" s="58"/>
      <c r="E39" s="59">
        <v>1</v>
      </c>
      <c r="F39" s="59">
        <v>1</v>
      </c>
      <c r="G39" s="59">
        <v>0</v>
      </c>
      <c r="H39" s="59">
        <v>0</v>
      </c>
      <c r="I39" s="59">
        <v>0</v>
      </c>
      <c r="J39" s="59">
        <v>0</v>
      </c>
      <c r="K39" s="59">
        <v>1</v>
      </c>
      <c r="L39" s="59">
        <v>0</v>
      </c>
      <c r="M39" s="59">
        <v>0</v>
      </c>
      <c r="N39" s="59">
        <v>0</v>
      </c>
      <c r="O39" s="59"/>
      <c r="P39" s="59"/>
      <c r="Q39" s="59"/>
      <c r="R39" s="59"/>
      <c r="S39" s="59"/>
      <c r="T39" s="60">
        <f t="shared" si="0"/>
        <v>3</v>
      </c>
      <c r="U39" s="61"/>
      <c r="V39" s="62">
        <v>0.50902777777777763</v>
      </c>
      <c r="W39" s="63" t="s">
        <v>19</v>
      </c>
      <c r="X39" s="64"/>
      <c r="Y39" s="64"/>
      <c r="Z39" s="65"/>
      <c r="AA39" s="65"/>
      <c r="AB39" s="66"/>
      <c r="AC39" s="67" t="str">
        <f>TEXT( (V40-V39+0.00000000000001),"[hh].mm.ss")</f>
        <v>04.38.24</v>
      </c>
    </row>
    <row r="40" spans="1:29" ht="15.75" thickBot="1">
      <c r="A40" s="34" t="s">
        <v>20</v>
      </c>
      <c r="B40" s="35" t="s">
        <v>55</v>
      </c>
      <c r="C40" s="15"/>
      <c r="D40" s="16"/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1</v>
      </c>
      <c r="K40" s="68">
        <v>0</v>
      </c>
      <c r="L40" s="68">
        <v>0</v>
      </c>
      <c r="M40" s="68">
        <v>2</v>
      </c>
      <c r="N40" s="68">
        <v>0</v>
      </c>
      <c r="O40" s="68"/>
      <c r="P40" s="68"/>
      <c r="Q40" s="68"/>
      <c r="R40" s="68"/>
      <c r="S40" s="68"/>
      <c r="T40" s="69">
        <f t="shared" ref="T40:T71" si="1">IF(E40="","",SUM(E40:S40)+(COUNTIF(E40:S40,"5*")*5))</f>
        <v>3</v>
      </c>
      <c r="U40" s="70"/>
      <c r="V40" s="71">
        <v>0.7023611111111111</v>
      </c>
      <c r="W40" s="72" t="s">
        <v>22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0,57</v>
      </c>
    </row>
    <row r="41" spans="1:29" ht="15.75" thickBot="1">
      <c r="A41" s="47">
        <v>63</v>
      </c>
      <c r="B41" s="48" t="s">
        <v>56</v>
      </c>
      <c r="C41" s="49" t="s">
        <v>57</v>
      </c>
      <c r="D41" s="49"/>
      <c r="E41" s="50">
        <v>5</v>
      </c>
      <c r="F41" s="50">
        <v>0</v>
      </c>
      <c r="G41" s="50">
        <v>0</v>
      </c>
      <c r="H41" s="50">
        <v>0</v>
      </c>
      <c r="I41" s="50">
        <v>1</v>
      </c>
      <c r="J41" s="50">
        <v>0</v>
      </c>
      <c r="K41" s="50">
        <v>0</v>
      </c>
      <c r="L41" s="50">
        <v>0</v>
      </c>
      <c r="M41" s="50">
        <v>2</v>
      </c>
      <c r="N41" s="50">
        <v>0</v>
      </c>
      <c r="O41" s="50"/>
      <c r="P41" s="50"/>
      <c r="Q41" s="50"/>
      <c r="R41" s="50"/>
      <c r="S41" s="50"/>
      <c r="T41" s="51">
        <f t="shared" si="1"/>
        <v>8</v>
      </c>
      <c r="U41" s="52"/>
      <c r="V41" s="53">
        <f>SUM(T41:T43)+IF(ISNUMBER(U41),U41,0)+IF(ISNUMBER(U42),U42,0)+IF(ISNUMBER(U43),U43,0)</f>
        <v>20</v>
      </c>
      <c r="W41" s="54">
        <f>COUNTIF($E41:$S41,0)+COUNTIF($E42:$S42,0)+COUNTIF($E43:$S43,0)</f>
        <v>21</v>
      </c>
      <c r="X41" s="54">
        <f>COUNTIF($E41:$S41,1)+COUNTIF($E42:$S42,1)+COUNTIF($E43:$S43,1)</f>
        <v>5</v>
      </c>
      <c r="Y41" s="54">
        <f>COUNTIF($E41:$S41,2)+COUNTIF($E42:$S42,2)+COUNTIF($E43:$S43,2)</f>
        <v>1</v>
      </c>
      <c r="Z41" s="54">
        <f>COUNTIF($E41:$S41,3)+COUNTIF($E42:$S42,3)+COUNTIF($E43:$S43,3)</f>
        <v>1</v>
      </c>
      <c r="AA41" s="54">
        <f>COUNTIF($E41:$S41,5)+COUNTIF($E42:$S42,5)+COUNTIF($E43:$S43,5)</f>
        <v>2</v>
      </c>
      <c r="AB41" s="55">
        <f>COUNTIF($E41:$S41,"5*")+COUNTIF($E42:$S42,"5*")+COUNTIF($E43:$S43,"5*")</f>
        <v>0</v>
      </c>
      <c r="AC41" s="56">
        <f>COUNTIF($E41:$S41,20)+COUNTIF($E42:$S42,20)+COUNTIF($E43:$S43,20)</f>
        <v>0</v>
      </c>
    </row>
    <row r="42" spans="1:29" ht="16.5" thickBot="1">
      <c r="A42" s="57" t="s">
        <v>123</v>
      </c>
      <c r="B42" s="58" t="s">
        <v>45</v>
      </c>
      <c r="C42" s="58" t="s">
        <v>36</v>
      </c>
      <c r="D42" s="58"/>
      <c r="E42" s="59">
        <v>1</v>
      </c>
      <c r="F42" s="59">
        <v>1</v>
      </c>
      <c r="G42" s="59">
        <v>0</v>
      </c>
      <c r="H42" s="59">
        <v>0</v>
      </c>
      <c r="I42" s="59">
        <v>3</v>
      </c>
      <c r="J42" s="59">
        <v>0</v>
      </c>
      <c r="K42" s="59">
        <v>0</v>
      </c>
      <c r="L42" s="59">
        <v>0</v>
      </c>
      <c r="M42" s="59">
        <v>0</v>
      </c>
      <c r="N42" s="59">
        <v>1</v>
      </c>
      <c r="O42" s="59"/>
      <c r="P42" s="59"/>
      <c r="Q42" s="59"/>
      <c r="R42" s="59"/>
      <c r="S42" s="59"/>
      <c r="T42" s="60">
        <f t="shared" si="1"/>
        <v>6</v>
      </c>
      <c r="U42" s="61"/>
      <c r="V42" s="62">
        <v>0.50416666666666654</v>
      </c>
      <c r="W42" s="63" t="s">
        <v>19</v>
      </c>
      <c r="X42" s="64"/>
      <c r="Y42" s="64"/>
      <c r="Z42" s="65"/>
      <c r="AA42" s="65"/>
      <c r="AB42" s="66"/>
      <c r="AC42" s="67" t="str">
        <f>TEXT( (V43-V42+0.00000000000001),"[hh].mm.ss")</f>
        <v>04.53.52</v>
      </c>
    </row>
    <row r="43" spans="1:29" ht="15.75" thickBot="1">
      <c r="A43" s="34" t="s">
        <v>20</v>
      </c>
      <c r="B43" s="35" t="s">
        <v>37</v>
      </c>
      <c r="C43" s="15"/>
      <c r="D43" s="16"/>
      <c r="E43" s="68">
        <v>0</v>
      </c>
      <c r="F43" s="68">
        <v>0</v>
      </c>
      <c r="G43" s="68">
        <v>0</v>
      </c>
      <c r="H43" s="68">
        <v>5</v>
      </c>
      <c r="I43" s="68">
        <v>0</v>
      </c>
      <c r="J43" s="68">
        <v>0</v>
      </c>
      <c r="K43" s="68">
        <v>0</v>
      </c>
      <c r="L43" s="68">
        <v>1</v>
      </c>
      <c r="M43" s="68">
        <v>0</v>
      </c>
      <c r="N43" s="68">
        <v>0</v>
      </c>
      <c r="O43" s="68"/>
      <c r="P43" s="68"/>
      <c r="Q43" s="68"/>
      <c r="R43" s="68"/>
      <c r="S43" s="68"/>
      <c r="T43" s="69">
        <f t="shared" si="1"/>
        <v>6</v>
      </c>
      <c r="U43" s="70"/>
      <c r="V43" s="71">
        <v>0.70824074074074073</v>
      </c>
      <c r="W43" s="72" t="s">
        <v>22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0,67</v>
      </c>
    </row>
    <row r="44" spans="1:29" ht="15.75" thickBot="1">
      <c r="A44" s="47">
        <v>51</v>
      </c>
      <c r="B44" s="48" t="s">
        <v>58</v>
      </c>
      <c r="C44" s="49" t="s">
        <v>59</v>
      </c>
      <c r="D44" s="49"/>
      <c r="E44" s="50">
        <v>1</v>
      </c>
      <c r="F44" s="50">
        <v>5</v>
      </c>
      <c r="G44" s="50">
        <v>0</v>
      </c>
      <c r="H44" s="50">
        <v>1</v>
      </c>
      <c r="I44" s="50">
        <v>1</v>
      </c>
      <c r="J44" s="50">
        <v>1</v>
      </c>
      <c r="K44" s="50">
        <v>1</v>
      </c>
      <c r="L44" s="50">
        <v>1</v>
      </c>
      <c r="M44" s="50">
        <v>1</v>
      </c>
      <c r="N44" s="50">
        <v>2</v>
      </c>
      <c r="O44" s="50"/>
      <c r="P44" s="50"/>
      <c r="Q44" s="50"/>
      <c r="R44" s="50"/>
      <c r="S44" s="50"/>
      <c r="T44" s="51">
        <f t="shared" si="1"/>
        <v>14</v>
      </c>
      <c r="U44" s="52"/>
      <c r="V44" s="53">
        <f>SUM(T44:T46)+IF(ISNUMBER(U44),U44,0)+IF(ISNUMBER(U45),U45,0)+IF(ISNUMBER(U46),U46,0)</f>
        <v>24</v>
      </c>
      <c r="W44" s="54">
        <f>COUNTIF($E44:$S44,0)+COUNTIF($E45:$S45,0)+COUNTIF($E46:$S46,0)</f>
        <v>16</v>
      </c>
      <c r="X44" s="54">
        <f>COUNTIF($E44:$S44,1)+COUNTIF($E45:$S45,1)+COUNTIF($E46:$S46,1)</f>
        <v>10</v>
      </c>
      <c r="Y44" s="54">
        <f>COUNTIF($E44:$S44,2)+COUNTIF($E45:$S45,2)+COUNTIF($E46:$S46,2)</f>
        <v>2</v>
      </c>
      <c r="Z44" s="54">
        <f>COUNTIF($E44:$S44,3)+COUNTIF($E45:$S45,3)+COUNTIF($E46:$S46,3)</f>
        <v>0</v>
      </c>
      <c r="AA44" s="54">
        <f>COUNTIF($E44:$S44,5)+COUNTIF($E45:$S45,5)+COUNTIF($E46:$S46,5)</f>
        <v>2</v>
      </c>
      <c r="AB44" s="55">
        <f>COUNTIF($E44:$S44,"5*")+COUNTIF($E45:$S45,"5*")+COUNTIF($E46:$S46,"5*")</f>
        <v>0</v>
      </c>
      <c r="AC44" s="56">
        <f>COUNTIF($E44:$S44,20)+COUNTIF($E45:$S45,20)+COUNTIF($E46:$S46,20)</f>
        <v>0</v>
      </c>
    </row>
    <row r="45" spans="1:29" ht="16.5" thickBot="1">
      <c r="A45" s="57" t="s">
        <v>124</v>
      </c>
      <c r="B45" s="58" t="s">
        <v>45</v>
      </c>
      <c r="C45" s="58" t="s">
        <v>18</v>
      </c>
      <c r="D45" s="58"/>
      <c r="E45" s="59">
        <v>1</v>
      </c>
      <c r="F45" s="59">
        <v>0</v>
      </c>
      <c r="G45" s="59">
        <v>0</v>
      </c>
      <c r="H45" s="59">
        <v>0</v>
      </c>
      <c r="I45" s="59">
        <v>5</v>
      </c>
      <c r="J45" s="59">
        <v>0</v>
      </c>
      <c r="K45" s="59">
        <v>0</v>
      </c>
      <c r="L45" s="59">
        <v>1</v>
      </c>
      <c r="M45" s="59">
        <v>0</v>
      </c>
      <c r="N45" s="59">
        <v>0</v>
      </c>
      <c r="O45" s="59"/>
      <c r="P45" s="59"/>
      <c r="Q45" s="59"/>
      <c r="R45" s="59"/>
      <c r="S45" s="59"/>
      <c r="T45" s="60">
        <f t="shared" si="1"/>
        <v>7</v>
      </c>
      <c r="U45" s="61"/>
      <c r="V45" s="62">
        <v>0.50833333333333319</v>
      </c>
      <c r="W45" s="63" t="s">
        <v>19</v>
      </c>
      <c r="X45" s="64"/>
      <c r="Y45" s="64"/>
      <c r="Z45" s="65"/>
      <c r="AA45" s="65"/>
      <c r="AB45" s="66"/>
      <c r="AC45" s="67" t="str">
        <f>TEXT( (V46-V45+0.00000000000001),"[hh].mm.ss")</f>
        <v>05.13.34</v>
      </c>
    </row>
    <row r="46" spans="1:29" ht="15.75" thickBot="1">
      <c r="A46" s="34" t="s">
        <v>20</v>
      </c>
      <c r="B46" s="35" t="s">
        <v>60</v>
      </c>
      <c r="C46" s="15"/>
      <c r="D46" s="16"/>
      <c r="E46" s="68">
        <v>0</v>
      </c>
      <c r="F46" s="68">
        <v>2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1</v>
      </c>
      <c r="O46" s="68"/>
      <c r="P46" s="68"/>
      <c r="Q46" s="68"/>
      <c r="R46" s="68"/>
      <c r="S46" s="68"/>
      <c r="T46" s="69">
        <f t="shared" si="1"/>
        <v>3</v>
      </c>
      <c r="U46" s="70"/>
      <c r="V46" s="71">
        <v>0.72608796296296296</v>
      </c>
      <c r="W46" s="72" t="s">
        <v>22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0,80</v>
      </c>
    </row>
    <row r="47" spans="1:29" ht="15.75" thickBot="1">
      <c r="A47" s="47">
        <v>53</v>
      </c>
      <c r="B47" s="48" t="s">
        <v>61</v>
      </c>
      <c r="C47" s="49" t="s">
        <v>62</v>
      </c>
      <c r="D47" s="49"/>
      <c r="E47" s="50">
        <v>1</v>
      </c>
      <c r="F47" s="50">
        <v>1</v>
      </c>
      <c r="G47" s="50">
        <v>0</v>
      </c>
      <c r="H47" s="50">
        <v>0</v>
      </c>
      <c r="I47" s="50">
        <v>3</v>
      </c>
      <c r="J47" s="50">
        <v>0</v>
      </c>
      <c r="K47" s="50">
        <v>0</v>
      </c>
      <c r="L47" s="50">
        <v>1</v>
      </c>
      <c r="M47" s="50">
        <v>1</v>
      </c>
      <c r="N47" s="50">
        <v>1</v>
      </c>
      <c r="O47" s="50"/>
      <c r="P47" s="50"/>
      <c r="Q47" s="50"/>
      <c r="R47" s="50"/>
      <c r="S47" s="50"/>
      <c r="T47" s="51">
        <f t="shared" si="1"/>
        <v>8</v>
      </c>
      <c r="U47" s="52"/>
      <c r="V47" s="53">
        <f>SUM(T47:T49)+IF(ISNUMBER(U47),U47,0)+IF(ISNUMBER(U48),U48,0)+IF(ISNUMBER(U49),U49,0)</f>
        <v>26</v>
      </c>
      <c r="W47" s="54">
        <f>COUNTIF($E47:$S47,0)+COUNTIF($E48:$S48,0)+COUNTIF($E49:$S49,0)</f>
        <v>15</v>
      </c>
      <c r="X47" s="54">
        <f>COUNTIF($E47:$S47,1)+COUNTIF($E48:$S48,1)+COUNTIF($E49:$S49,1)</f>
        <v>11</v>
      </c>
      <c r="Y47" s="54">
        <f>COUNTIF($E47:$S47,2)+COUNTIF($E48:$S48,2)+COUNTIF($E49:$S49,2)</f>
        <v>2</v>
      </c>
      <c r="Z47" s="54">
        <f>COUNTIF($E47:$S47,3)+COUNTIF($E48:$S48,3)+COUNTIF($E49:$S49,3)</f>
        <v>1</v>
      </c>
      <c r="AA47" s="54">
        <f>COUNTIF($E47:$S47,5)+COUNTIF($E48:$S48,5)+COUNTIF($E49:$S49,5)</f>
        <v>1</v>
      </c>
      <c r="AB47" s="55">
        <f>COUNTIF($E47:$S47,"5*")+COUNTIF($E48:$S48,"5*")+COUNTIF($E49:$S49,"5*")</f>
        <v>0</v>
      </c>
      <c r="AC47" s="56">
        <f>COUNTIF($E47:$S47,20)+COUNTIF($E48:$S48,20)+COUNTIF($E49:$S49,20)</f>
        <v>0</v>
      </c>
    </row>
    <row r="48" spans="1:29" ht="16.5" thickBot="1">
      <c r="A48" s="57" t="s">
        <v>125</v>
      </c>
      <c r="B48" s="58" t="s">
        <v>17</v>
      </c>
      <c r="C48" s="58" t="s">
        <v>18</v>
      </c>
      <c r="D48" s="58"/>
      <c r="E48" s="59">
        <v>0</v>
      </c>
      <c r="F48" s="59">
        <v>1</v>
      </c>
      <c r="G48" s="59">
        <v>1</v>
      </c>
      <c r="H48" s="59">
        <v>1</v>
      </c>
      <c r="I48" s="59">
        <v>5</v>
      </c>
      <c r="J48" s="59">
        <v>0</v>
      </c>
      <c r="K48" s="59">
        <v>0</v>
      </c>
      <c r="L48" s="59">
        <v>1</v>
      </c>
      <c r="M48" s="59">
        <v>2</v>
      </c>
      <c r="N48" s="59">
        <v>0</v>
      </c>
      <c r="O48" s="59"/>
      <c r="P48" s="59"/>
      <c r="Q48" s="59"/>
      <c r="R48" s="59"/>
      <c r="S48" s="59"/>
      <c r="T48" s="60">
        <f t="shared" si="1"/>
        <v>11</v>
      </c>
      <c r="U48" s="61"/>
      <c r="V48" s="62">
        <v>0.50694444444444431</v>
      </c>
      <c r="W48" s="63" t="s">
        <v>19</v>
      </c>
      <c r="X48" s="64"/>
      <c r="Y48" s="64"/>
      <c r="Z48" s="65"/>
      <c r="AA48" s="65"/>
      <c r="AB48" s="66"/>
      <c r="AC48" s="67" t="str">
        <f>TEXT( (V49-V48+0.00000000000001),"[hh].mm.ss")</f>
        <v>05.32.40</v>
      </c>
    </row>
    <row r="49" spans="1:29" ht="15.75" thickBot="1">
      <c r="A49" s="34" t="s">
        <v>20</v>
      </c>
      <c r="B49" s="35" t="s">
        <v>37</v>
      </c>
      <c r="C49" s="15"/>
      <c r="D49" s="16"/>
      <c r="E49" s="68">
        <v>0</v>
      </c>
      <c r="F49" s="68">
        <v>1</v>
      </c>
      <c r="G49" s="68">
        <v>0</v>
      </c>
      <c r="H49" s="68">
        <v>2</v>
      </c>
      <c r="I49" s="68">
        <v>1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/>
      <c r="P49" s="68"/>
      <c r="Q49" s="68"/>
      <c r="R49" s="68"/>
      <c r="S49" s="68"/>
      <c r="T49" s="69">
        <f t="shared" si="1"/>
        <v>4</v>
      </c>
      <c r="U49" s="70">
        <v>3</v>
      </c>
      <c r="V49" s="71">
        <v>0.73796296296296304</v>
      </c>
      <c r="W49" s="72" t="s">
        <v>22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0,77</v>
      </c>
    </row>
    <row r="50" spans="1:29" ht="15.75" thickBot="1">
      <c r="A50" s="47">
        <v>72</v>
      </c>
      <c r="B50" s="48" t="s">
        <v>63</v>
      </c>
      <c r="C50" s="49" t="s">
        <v>64</v>
      </c>
      <c r="D50" s="49"/>
      <c r="E50" s="50">
        <v>1</v>
      </c>
      <c r="F50" s="50">
        <v>0</v>
      </c>
      <c r="G50" s="50">
        <v>1</v>
      </c>
      <c r="H50" s="50">
        <v>1</v>
      </c>
      <c r="I50" s="50">
        <v>2</v>
      </c>
      <c r="J50" s="50">
        <v>0</v>
      </c>
      <c r="K50" s="50">
        <v>0</v>
      </c>
      <c r="L50" s="50">
        <v>1</v>
      </c>
      <c r="M50" s="50">
        <v>1</v>
      </c>
      <c r="N50" s="50">
        <v>1</v>
      </c>
      <c r="O50" s="50"/>
      <c r="P50" s="50"/>
      <c r="Q50" s="50"/>
      <c r="R50" s="50"/>
      <c r="S50" s="50"/>
      <c r="T50" s="51">
        <f t="shared" si="1"/>
        <v>8</v>
      </c>
      <c r="U50" s="52"/>
      <c r="V50" s="53">
        <f>SUM(T50:T52)+IF(ISNUMBER(U50),U50,0)+IF(ISNUMBER(U51),U51,0)+IF(ISNUMBER(U52),U52,0)</f>
        <v>26</v>
      </c>
      <c r="W50" s="54">
        <f>COUNTIF($E50:$S50,0)+COUNTIF($E51:$S51,0)+COUNTIF($E52:$S52,0)</f>
        <v>14</v>
      </c>
      <c r="X50" s="54">
        <f>COUNTIF($E50:$S50,1)+COUNTIF($E51:$S51,1)+COUNTIF($E52:$S52,1)</f>
        <v>10</v>
      </c>
      <c r="Y50" s="54">
        <f>COUNTIF($E50:$S50,2)+COUNTIF($E51:$S51,2)+COUNTIF($E52:$S52,2)</f>
        <v>4</v>
      </c>
      <c r="Z50" s="54">
        <f>COUNTIF($E50:$S50,3)+COUNTIF($E51:$S51,3)+COUNTIF($E52:$S52,3)</f>
        <v>1</v>
      </c>
      <c r="AA50" s="54">
        <f>COUNTIF($E50:$S50,5)+COUNTIF($E51:$S51,5)+COUNTIF($E52:$S52,5)</f>
        <v>1</v>
      </c>
      <c r="AB50" s="55">
        <f>COUNTIF($E50:$S50,"5*")+COUNTIF($E51:$S51,"5*")+COUNTIF($E52:$S52,"5*")</f>
        <v>0</v>
      </c>
      <c r="AC50" s="56">
        <f>COUNTIF($E50:$S50,20)+COUNTIF($E51:$S51,20)+COUNTIF($E52:$S52,20)</f>
        <v>0</v>
      </c>
    </row>
    <row r="51" spans="1:29" ht="16.5" thickBot="1">
      <c r="A51" s="57" t="s">
        <v>126</v>
      </c>
      <c r="B51" s="58" t="s">
        <v>65</v>
      </c>
      <c r="C51" s="58" t="s">
        <v>25</v>
      </c>
      <c r="D51" s="58"/>
      <c r="E51" s="59">
        <v>0</v>
      </c>
      <c r="F51" s="59">
        <v>3</v>
      </c>
      <c r="G51" s="59">
        <v>0</v>
      </c>
      <c r="H51" s="59">
        <v>0</v>
      </c>
      <c r="I51" s="59">
        <v>2</v>
      </c>
      <c r="J51" s="59">
        <v>0</v>
      </c>
      <c r="K51" s="59">
        <v>2</v>
      </c>
      <c r="L51" s="59">
        <v>0</v>
      </c>
      <c r="M51" s="59">
        <v>1</v>
      </c>
      <c r="N51" s="59">
        <v>2</v>
      </c>
      <c r="O51" s="59"/>
      <c r="P51" s="59"/>
      <c r="Q51" s="59"/>
      <c r="R51" s="59"/>
      <c r="S51" s="59"/>
      <c r="T51" s="60">
        <f t="shared" si="1"/>
        <v>10</v>
      </c>
      <c r="U51" s="61"/>
      <c r="V51" s="62">
        <v>0.49999999999999983</v>
      </c>
      <c r="W51" s="63" t="s">
        <v>19</v>
      </c>
      <c r="X51" s="64"/>
      <c r="Y51" s="64"/>
      <c r="Z51" s="65"/>
      <c r="AA51" s="65"/>
      <c r="AB51" s="66"/>
      <c r="AC51" s="67" t="str">
        <f>TEXT( (V52-V51+0.00000000000001),"[hh].mm.ss")</f>
        <v>05.01.25</v>
      </c>
    </row>
    <row r="52" spans="1:29" ht="15.75" thickBot="1">
      <c r="A52" s="34" t="s">
        <v>20</v>
      </c>
      <c r="B52" s="35" t="s">
        <v>37</v>
      </c>
      <c r="C52" s="15"/>
      <c r="D52" s="16"/>
      <c r="E52" s="68">
        <v>5</v>
      </c>
      <c r="F52" s="68">
        <v>1</v>
      </c>
      <c r="G52" s="68">
        <v>1</v>
      </c>
      <c r="H52" s="68">
        <v>0</v>
      </c>
      <c r="I52" s="68">
        <v>1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/>
      <c r="P52" s="68"/>
      <c r="Q52" s="68"/>
      <c r="R52" s="68"/>
      <c r="S52" s="68"/>
      <c r="T52" s="69">
        <f t="shared" si="1"/>
        <v>8</v>
      </c>
      <c r="U52" s="70"/>
      <c r="V52" s="71">
        <v>0.70931712962962967</v>
      </c>
      <c r="W52" s="72" t="s">
        <v>22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0,87</v>
      </c>
    </row>
    <row r="53" spans="1:29" ht="15.75" thickBot="1">
      <c r="A53" s="47">
        <v>61</v>
      </c>
      <c r="B53" s="48" t="s">
        <v>66</v>
      </c>
      <c r="C53" s="49" t="s">
        <v>67</v>
      </c>
      <c r="D53" s="49"/>
      <c r="E53" s="50">
        <v>0</v>
      </c>
      <c r="F53" s="50">
        <v>5</v>
      </c>
      <c r="G53" s="50">
        <v>1</v>
      </c>
      <c r="H53" s="50">
        <v>5</v>
      </c>
      <c r="I53" s="50">
        <v>1</v>
      </c>
      <c r="J53" s="50">
        <v>1</v>
      </c>
      <c r="K53" s="50">
        <v>1</v>
      </c>
      <c r="L53" s="50">
        <v>1</v>
      </c>
      <c r="M53" s="50">
        <v>1</v>
      </c>
      <c r="N53" s="50">
        <v>1</v>
      </c>
      <c r="O53" s="50"/>
      <c r="P53" s="50"/>
      <c r="Q53" s="50"/>
      <c r="R53" s="50"/>
      <c r="S53" s="50"/>
      <c r="T53" s="51">
        <f t="shared" si="1"/>
        <v>17</v>
      </c>
      <c r="U53" s="52"/>
      <c r="V53" s="53">
        <f>SUM(T53:T55)+IF(ISNUMBER(U53),U53,0)+IF(ISNUMBER(U54),U54,0)+IF(ISNUMBER(U55),U55,0)</f>
        <v>32</v>
      </c>
      <c r="W53" s="54">
        <f>COUNTIF($E53:$S53,0)+COUNTIF($E54:$S54,0)+COUNTIF($E55:$S55,0)</f>
        <v>12</v>
      </c>
      <c r="X53" s="54">
        <f>COUNTIF($E53:$S53,1)+COUNTIF($E54:$S54,1)+COUNTIF($E55:$S55,1)</f>
        <v>13</v>
      </c>
      <c r="Y53" s="54">
        <f>COUNTIF($E53:$S53,2)+COUNTIF($E54:$S54,2)+COUNTIF($E55:$S55,2)</f>
        <v>2</v>
      </c>
      <c r="Z53" s="54">
        <f>COUNTIF($E53:$S53,3)+COUNTIF($E54:$S54,3)+COUNTIF($E55:$S55,3)</f>
        <v>0</v>
      </c>
      <c r="AA53" s="54">
        <f>COUNTIF($E53:$S53,5)+COUNTIF($E54:$S54,5)+COUNTIF($E55:$S55,5)</f>
        <v>3</v>
      </c>
      <c r="AB53" s="55">
        <f>COUNTIF($E53:$S53,"5*")+COUNTIF($E54:$S54,"5*")+COUNTIF($E55:$S55,"5*")</f>
        <v>0</v>
      </c>
      <c r="AC53" s="56">
        <f>COUNTIF($E53:$S53,20)+COUNTIF($E54:$S54,20)+COUNTIF($E55:$S55,20)</f>
        <v>0</v>
      </c>
    </row>
    <row r="54" spans="1:29" ht="16.5" thickBot="1">
      <c r="A54" s="57" t="s">
        <v>127</v>
      </c>
      <c r="B54" s="58" t="s">
        <v>68</v>
      </c>
      <c r="C54" s="58" t="s">
        <v>42</v>
      </c>
      <c r="D54" s="58"/>
      <c r="E54" s="59">
        <v>0</v>
      </c>
      <c r="F54" s="59">
        <v>0</v>
      </c>
      <c r="G54" s="59">
        <v>0</v>
      </c>
      <c r="H54" s="59">
        <v>2</v>
      </c>
      <c r="I54" s="59">
        <v>0</v>
      </c>
      <c r="J54" s="59">
        <v>0</v>
      </c>
      <c r="K54" s="59">
        <v>0</v>
      </c>
      <c r="L54" s="59">
        <v>2</v>
      </c>
      <c r="M54" s="59">
        <v>0</v>
      </c>
      <c r="N54" s="59">
        <v>5</v>
      </c>
      <c r="O54" s="59"/>
      <c r="P54" s="59"/>
      <c r="Q54" s="59"/>
      <c r="R54" s="59"/>
      <c r="S54" s="59"/>
      <c r="T54" s="60">
        <f t="shared" si="1"/>
        <v>9</v>
      </c>
      <c r="U54" s="61"/>
      <c r="V54" s="62">
        <v>0.50486111111111098</v>
      </c>
      <c r="W54" s="63" t="s">
        <v>19</v>
      </c>
      <c r="X54" s="64"/>
      <c r="Y54" s="64"/>
      <c r="Z54" s="65"/>
      <c r="AA54" s="65"/>
      <c r="AB54" s="66"/>
      <c r="AC54" s="67" t="str">
        <f>TEXT( (V55-V54+0.00000000000001),"[hh].mm.ss")</f>
        <v>05.04.26</v>
      </c>
    </row>
    <row r="55" spans="1:29" ht="15.75" thickBot="1">
      <c r="A55" s="34" t="s">
        <v>20</v>
      </c>
      <c r="B55" s="35" t="s">
        <v>37</v>
      </c>
      <c r="C55" s="15"/>
      <c r="D55" s="16"/>
      <c r="E55" s="68">
        <v>0</v>
      </c>
      <c r="F55" s="68">
        <v>1</v>
      </c>
      <c r="G55" s="68">
        <v>1</v>
      </c>
      <c r="H55" s="68">
        <v>0</v>
      </c>
      <c r="I55" s="68">
        <v>1</v>
      </c>
      <c r="J55" s="68">
        <v>0</v>
      </c>
      <c r="K55" s="68">
        <v>0</v>
      </c>
      <c r="L55" s="68">
        <v>1</v>
      </c>
      <c r="M55" s="68">
        <v>1</v>
      </c>
      <c r="N55" s="68">
        <v>1</v>
      </c>
      <c r="O55" s="68"/>
      <c r="P55" s="68"/>
      <c r="Q55" s="68"/>
      <c r="R55" s="68"/>
      <c r="S55" s="68"/>
      <c r="T55" s="69">
        <f t="shared" si="1"/>
        <v>6</v>
      </c>
      <c r="U55" s="70"/>
      <c r="V55" s="71">
        <v>0.71627314814814813</v>
      </c>
      <c r="W55" s="72" t="s">
        <v>22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1,07</v>
      </c>
    </row>
    <row r="56" spans="1:29" ht="15.75" thickBot="1">
      <c r="A56" s="47">
        <v>67</v>
      </c>
      <c r="B56" s="48" t="s">
        <v>69</v>
      </c>
      <c r="C56" s="49" t="s">
        <v>70</v>
      </c>
      <c r="D56" s="49"/>
      <c r="E56" s="50">
        <v>0</v>
      </c>
      <c r="F56" s="50">
        <v>5</v>
      </c>
      <c r="G56" s="50">
        <v>1</v>
      </c>
      <c r="H56" s="50">
        <v>0</v>
      </c>
      <c r="I56" s="50">
        <v>1</v>
      </c>
      <c r="J56" s="50">
        <v>0</v>
      </c>
      <c r="K56" s="50">
        <v>1</v>
      </c>
      <c r="L56" s="50">
        <v>1</v>
      </c>
      <c r="M56" s="50">
        <v>2</v>
      </c>
      <c r="N56" s="50">
        <v>0</v>
      </c>
      <c r="O56" s="50"/>
      <c r="P56" s="50"/>
      <c r="Q56" s="50"/>
      <c r="R56" s="50"/>
      <c r="S56" s="50"/>
      <c r="T56" s="51">
        <f t="shared" si="1"/>
        <v>11</v>
      </c>
      <c r="U56" s="52"/>
      <c r="V56" s="53">
        <f>SUM(T56:T58)+IF(ISNUMBER(U56),U56,0)+IF(ISNUMBER(U57),U57,0)+IF(ISNUMBER(U58),U58,0)</f>
        <v>33</v>
      </c>
      <c r="W56" s="54">
        <f>COUNTIF($E56:$S56,0)+COUNTIF($E57:$S57,0)+COUNTIF($E58:$S58,0)</f>
        <v>11</v>
      </c>
      <c r="X56" s="54">
        <f>COUNTIF($E56:$S56,1)+COUNTIF($E57:$S57,1)+COUNTIF($E58:$S58,1)</f>
        <v>12</v>
      </c>
      <c r="Y56" s="54">
        <f>COUNTIF($E56:$S56,2)+COUNTIF($E57:$S57,2)+COUNTIF($E58:$S58,2)</f>
        <v>4</v>
      </c>
      <c r="Z56" s="54">
        <f>COUNTIF($E56:$S56,3)+COUNTIF($E57:$S57,3)+COUNTIF($E58:$S58,3)</f>
        <v>1</v>
      </c>
      <c r="AA56" s="54">
        <f>COUNTIF($E56:$S56,5)+COUNTIF($E57:$S57,5)+COUNTIF($E58:$S58,5)</f>
        <v>2</v>
      </c>
      <c r="AB56" s="55">
        <f>COUNTIF($E56:$S56,"5*")+COUNTIF($E57:$S57,"5*")+COUNTIF($E58:$S58,"5*")</f>
        <v>0</v>
      </c>
      <c r="AC56" s="56">
        <f>COUNTIF($E56:$S56,20)+COUNTIF($E57:$S57,20)+COUNTIF($E58:$S58,20)</f>
        <v>0</v>
      </c>
    </row>
    <row r="57" spans="1:29" ht="16.5" thickBot="1">
      <c r="A57" s="57" t="s">
        <v>128</v>
      </c>
      <c r="B57" s="58" t="s">
        <v>17</v>
      </c>
      <c r="C57" s="58" t="s">
        <v>36</v>
      </c>
      <c r="D57" s="58"/>
      <c r="E57" s="59">
        <v>1</v>
      </c>
      <c r="F57" s="59">
        <v>0</v>
      </c>
      <c r="G57" s="59">
        <v>1</v>
      </c>
      <c r="H57" s="59">
        <v>0</v>
      </c>
      <c r="I57" s="59">
        <v>0</v>
      </c>
      <c r="J57" s="59">
        <v>0</v>
      </c>
      <c r="K57" s="59">
        <v>1</v>
      </c>
      <c r="L57" s="59">
        <v>0</v>
      </c>
      <c r="M57" s="59">
        <v>2</v>
      </c>
      <c r="N57" s="59">
        <v>2</v>
      </c>
      <c r="O57" s="59"/>
      <c r="P57" s="59"/>
      <c r="Q57" s="59"/>
      <c r="R57" s="59"/>
      <c r="S57" s="59"/>
      <c r="T57" s="60">
        <f t="shared" si="1"/>
        <v>7</v>
      </c>
      <c r="U57" s="61"/>
      <c r="V57" s="62">
        <v>0.5034722222222221</v>
      </c>
      <c r="W57" s="63" t="s">
        <v>19</v>
      </c>
      <c r="X57" s="64"/>
      <c r="Y57" s="64"/>
      <c r="Z57" s="65"/>
      <c r="AA57" s="65"/>
      <c r="AB57" s="66"/>
      <c r="AC57" s="67" t="str">
        <f>TEXT( (V58-V57+0.00000000000001),"[hh].mm.ss")</f>
        <v>05.23.28</v>
      </c>
    </row>
    <row r="58" spans="1:29" ht="15.75" thickBot="1">
      <c r="A58" s="34" t="s">
        <v>20</v>
      </c>
      <c r="B58" s="35" t="s">
        <v>37</v>
      </c>
      <c r="C58" s="15"/>
      <c r="D58" s="16"/>
      <c r="E58" s="68">
        <v>1</v>
      </c>
      <c r="F58" s="68">
        <v>1</v>
      </c>
      <c r="G58" s="68">
        <v>0</v>
      </c>
      <c r="H58" s="68">
        <v>1</v>
      </c>
      <c r="I58" s="68">
        <v>2</v>
      </c>
      <c r="J58" s="68">
        <v>1</v>
      </c>
      <c r="K58" s="68">
        <v>5</v>
      </c>
      <c r="L58" s="68">
        <v>3</v>
      </c>
      <c r="M58" s="68">
        <v>0</v>
      </c>
      <c r="N58" s="68">
        <v>1</v>
      </c>
      <c r="O58" s="68"/>
      <c r="P58" s="68"/>
      <c r="Q58" s="68"/>
      <c r="R58" s="68"/>
      <c r="S58" s="68"/>
      <c r="T58" s="69">
        <f t="shared" si="1"/>
        <v>15</v>
      </c>
      <c r="U58" s="70"/>
      <c r="V58" s="71">
        <v>0.72810185185185183</v>
      </c>
      <c r="W58" s="72" t="s">
        <v>22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1,10</v>
      </c>
    </row>
    <row r="59" spans="1:29" ht="15.75" thickBot="1">
      <c r="A59" s="47">
        <v>71</v>
      </c>
      <c r="B59" s="48" t="s">
        <v>71</v>
      </c>
      <c r="C59" s="49" t="s">
        <v>39</v>
      </c>
      <c r="D59" s="49"/>
      <c r="E59" s="50">
        <v>2</v>
      </c>
      <c r="F59" s="50">
        <v>2</v>
      </c>
      <c r="G59" s="50">
        <v>5</v>
      </c>
      <c r="H59" s="50">
        <v>0</v>
      </c>
      <c r="I59" s="50">
        <v>1</v>
      </c>
      <c r="J59" s="50">
        <v>0</v>
      </c>
      <c r="K59" s="50">
        <v>1</v>
      </c>
      <c r="L59" s="50">
        <v>3</v>
      </c>
      <c r="M59" s="50">
        <v>3</v>
      </c>
      <c r="N59" s="50">
        <v>0</v>
      </c>
      <c r="O59" s="50"/>
      <c r="P59" s="50"/>
      <c r="Q59" s="50"/>
      <c r="R59" s="50"/>
      <c r="S59" s="50"/>
      <c r="T59" s="51">
        <f t="shared" si="1"/>
        <v>17</v>
      </c>
      <c r="U59" s="52"/>
      <c r="V59" s="53">
        <f>SUM(T59:T61)+IF(ISNUMBER(U59),U59,0)+IF(ISNUMBER(U60),U60,0)+IF(ISNUMBER(U61),U61,0)</f>
        <v>41</v>
      </c>
      <c r="W59" s="54">
        <f>COUNTIF($E59:$S59,0)+COUNTIF($E60:$S60,0)+COUNTIF($E61:$S61,0)</f>
        <v>12</v>
      </c>
      <c r="X59" s="54">
        <f>COUNTIF($E59:$S59,1)+COUNTIF($E60:$S60,1)+COUNTIF($E61:$S61,1)</f>
        <v>6</v>
      </c>
      <c r="Y59" s="54">
        <f>COUNTIF($E59:$S59,2)+COUNTIF($E60:$S60,2)+COUNTIF($E61:$S61,2)</f>
        <v>5</v>
      </c>
      <c r="Z59" s="54">
        <f>COUNTIF($E59:$S59,3)+COUNTIF($E60:$S60,3)+COUNTIF($E61:$S61,3)</f>
        <v>5</v>
      </c>
      <c r="AA59" s="54">
        <f>COUNTIF($E59:$S59,5)+COUNTIF($E60:$S60,5)+COUNTIF($E61:$S61,5)</f>
        <v>2</v>
      </c>
      <c r="AB59" s="55">
        <f>COUNTIF($E59:$S59,"5*")+COUNTIF($E60:$S60,"5*")+COUNTIF($E61:$S61,"5*")</f>
        <v>0</v>
      </c>
      <c r="AC59" s="56">
        <f>COUNTIF($E59:$S59,20)+COUNTIF($E60:$S60,20)+COUNTIF($E61:$S61,20)</f>
        <v>0</v>
      </c>
    </row>
    <row r="60" spans="1:29" ht="16.5" thickBot="1">
      <c r="A60" s="57" t="s">
        <v>129</v>
      </c>
      <c r="B60" s="58" t="s">
        <v>17</v>
      </c>
      <c r="C60" s="58" t="s">
        <v>72</v>
      </c>
      <c r="D60" s="58"/>
      <c r="E60" s="59">
        <v>0</v>
      </c>
      <c r="F60" s="59">
        <v>3</v>
      </c>
      <c r="G60" s="59">
        <v>1</v>
      </c>
      <c r="H60" s="59">
        <v>0</v>
      </c>
      <c r="I60" s="59">
        <v>2</v>
      </c>
      <c r="J60" s="59">
        <v>0</v>
      </c>
      <c r="K60" s="59">
        <v>1</v>
      </c>
      <c r="L60" s="59">
        <v>3</v>
      </c>
      <c r="M60" s="59">
        <v>2</v>
      </c>
      <c r="N60" s="59">
        <v>0</v>
      </c>
      <c r="O60" s="59"/>
      <c r="P60" s="59"/>
      <c r="Q60" s="59"/>
      <c r="R60" s="59"/>
      <c r="S60" s="59"/>
      <c r="T60" s="60">
        <f t="shared" si="1"/>
        <v>12</v>
      </c>
      <c r="U60" s="61"/>
      <c r="V60" s="62">
        <v>0.50069444444444433</v>
      </c>
      <c r="W60" s="63" t="s">
        <v>19</v>
      </c>
      <c r="X60" s="64"/>
      <c r="Y60" s="64"/>
      <c r="Z60" s="65"/>
      <c r="AA60" s="65"/>
      <c r="AB60" s="66"/>
      <c r="AC60" s="67" t="str">
        <f>TEXT( (V61-V60+0.00000000000001),"[hh].mm.ss")</f>
        <v>05.21.34</v>
      </c>
    </row>
    <row r="61" spans="1:29" ht="15.75" thickBot="1">
      <c r="A61" s="34" t="s">
        <v>20</v>
      </c>
      <c r="B61" s="35" t="s">
        <v>37</v>
      </c>
      <c r="C61" s="15"/>
      <c r="D61" s="16"/>
      <c r="E61" s="68">
        <v>0</v>
      </c>
      <c r="F61" s="68">
        <v>1</v>
      </c>
      <c r="G61" s="68">
        <v>0</v>
      </c>
      <c r="H61" s="68">
        <v>0</v>
      </c>
      <c r="I61" s="68">
        <v>3</v>
      </c>
      <c r="J61" s="68">
        <v>0</v>
      </c>
      <c r="K61" s="68">
        <v>0</v>
      </c>
      <c r="L61" s="68">
        <v>2</v>
      </c>
      <c r="M61" s="68">
        <v>5</v>
      </c>
      <c r="N61" s="68">
        <v>1</v>
      </c>
      <c r="O61" s="68"/>
      <c r="P61" s="68"/>
      <c r="Q61" s="68"/>
      <c r="R61" s="68"/>
      <c r="S61" s="68"/>
      <c r="T61" s="69">
        <f t="shared" si="1"/>
        <v>12</v>
      </c>
      <c r="U61" s="70"/>
      <c r="V61" s="71">
        <v>0.72400462962962964</v>
      </c>
      <c r="W61" s="72" t="s">
        <v>22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1,37</v>
      </c>
    </row>
    <row r="62" spans="1:29" ht="15.75" thickBot="1">
      <c r="A62" s="47">
        <v>69</v>
      </c>
      <c r="B62" s="48" t="s">
        <v>73</v>
      </c>
      <c r="C62" s="49" t="s">
        <v>74</v>
      </c>
      <c r="D62" s="49"/>
      <c r="E62" s="50">
        <v>3</v>
      </c>
      <c r="F62" s="50">
        <v>1</v>
      </c>
      <c r="G62" s="50">
        <v>0</v>
      </c>
      <c r="H62" s="50">
        <v>2</v>
      </c>
      <c r="I62" s="50">
        <v>1</v>
      </c>
      <c r="J62" s="50">
        <v>2</v>
      </c>
      <c r="K62" s="50">
        <v>2</v>
      </c>
      <c r="L62" s="50">
        <v>3</v>
      </c>
      <c r="M62" s="50">
        <v>1</v>
      </c>
      <c r="N62" s="50">
        <v>3</v>
      </c>
      <c r="O62" s="50"/>
      <c r="P62" s="50"/>
      <c r="Q62" s="50"/>
      <c r="R62" s="50"/>
      <c r="S62" s="50"/>
      <c r="T62" s="51">
        <f t="shared" si="1"/>
        <v>18</v>
      </c>
      <c r="U62" s="52"/>
      <c r="V62" s="53">
        <f>SUM(T62:T64)+IF(ISNUMBER(U62),U62,0)+IF(ISNUMBER(U63),U63,0)+IF(ISNUMBER(U64),U64,0)</f>
        <v>41</v>
      </c>
      <c r="W62" s="54">
        <f>COUNTIF($E62:$S62,0)+COUNTIF($E63:$S63,0)+COUNTIF($E64:$S64,0)</f>
        <v>10</v>
      </c>
      <c r="X62" s="54">
        <f>COUNTIF($E62:$S62,1)+COUNTIF($E63:$S63,1)+COUNTIF($E64:$S64,1)</f>
        <v>7</v>
      </c>
      <c r="Y62" s="54">
        <f>COUNTIF($E62:$S62,2)+COUNTIF($E63:$S63,2)+COUNTIF($E64:$S64,2)</f>
        <v>5</v>
      </c>
      <c r="Z62" s="54">
        <f>COUNTIF($E62:$S62,3)+COUNTIF($E63:$S63,3)+COUNTIF($E64:$S64,3)</f>
        <v>8</v>
      </c>
      <c r="AA62" s="54">
        <f>COUNTIF($E62:$S62,5)+COUNTIF($E63:$S63,5)+COUNTIF($E64:$S64,5)</f>
        <v>0</v>
      </c>
      <c r="AB62" s="55">
        <f>COUNTIF($E62:$S62,"5*")+COUNTIF($E63:$S63,"5*")+COUNTIF($E64:$S64,"5*")</f>
        <v>0</v>
      </c>
      <c r="AC62" s="56">
        <f>COUNTIF($E62:$S62,20)+COUNTIF($E63:$S63,20)+COUNTIF($E64:$S64,20)</f>
        <v>0</v>
      </c>
    </row>
    <row r="63" spans="1:29" ht="16.5" thickBot="1">
      <c r="A63" s="57" t="s">
        <v>130</v>
      </c>
      <c r="B63" s="58" t="s">
        <v>17</v>
      </c>
      <c r="C63" s="58" t="s">
        <v>72</v>
      </c>
      <c r="D63" s="58"/>
      <c r="E63" s="59">
        <v>3</v>
      </c>
      <c r="F63" s="59">
        <v>1</v>
      </c>
      <c r="G63" s="59">
        <v>0</v>
      </c>
      <c r="H63" s="59">
        <v>1</v>
      </c>
      <c r="I63" s="59">
        <v>2</v>
      </c>
      <c r="J63" s="59">
        <v>0</v>
      </c>
      <c r="K63" s="59">
        <v>0</v>
      </c>
      <c r="L63" s="59">
        <v>2</v>
      </c>
      <c r="M63" s="59">
        <v>3</v>
      </c>
      <c r="N63" s="59">
        <v>3</v>
      </c>
      <c r="O63" s="59"/>
      <c r="P63" s="59"/>
      <c r="Q63" s="59"/>
      <c r="R63" s="59"/>
      <c r="S63" s="59"/>
      <c r="T63" s="60">
        <f t="shared" si="1"/>
        <v>15</v>
      </c>
      <c r="U63" s="61"/>
      <c r="V63" s="62">
        <v>0.50208333333333321</v>
      </c>
      <c r="W63" s="63" t="s">
        <v>19</v>
      </c>
      <c r="X63" s="64"/>
      <c r="Y63" s="64"/>
      <c r="Z63" s="65"/>
      <c r="AA63" s="65"/>
      <c r="AB63" s="66"/>
      <c r="AC63" s="67" t="str">
        <f>TEXT( (V64-V63+0.00000000000001),"[hh].mm.ss")</f>
        <v>05.28.09</v>
      </c>
    </row>
    <row r="64" spans="1:29" ht="15.75" thickBot="1">
      <c r="A64" s="34" t="s">
        <v>20</v>
      </c>
      <c r="B64" s="35" t="s">
        <v>75</v>
      </c>
      <c r="C64" s="15"/>
      <c r="D64" s="16"/>
      <c r="E64" s="68">
        <v>3</v>
      </c>
      <c r="F64" s="68">
        <v>0</v>
      </c>
      <c r="G64" s="68">
        <v>1</v>
      </c>
      <c r="H64" s="68">
        <v>0</v>
      </c>
      <c r="I64" s="68">
        <v>0</v>
      </c>
      <c r="J64" s="68">
        <v>0</v>
      </c>
      <c r="K64" s="68">
        <v>0</v>
      </c>
      <c r="L64" s="68">
        <v>1</v>
      </c>
      <c r="M64" s="68">
        <v>0</v>
      </c>
      <c r="N64" s="68">
        <v>3</v>
      </c>
      <c r="O64" s="68"/>
      <c r="P64" s="68"/>
      <c r="Q64" s="68"/>
      <c r="R64" s="68"/>
      <c r="S64" s="68"/>
      <c r="T64" s="69">
        <f t="shared" si="1"/>
        <v>8</v>
      </c>
      <c r="U64" s="70"/>
      <c r="V64" s="71">
        <v>0.72996527777777775</v>
      </c>
      <c r="W64" s="72" t="s">
        <v>22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1,37</v>
      </c>
    </row>
    <row r="65" spans="1:29" ht="15.75" thickBot="1">
      <c r="A65" s="47">
        <v>58</v>
      </c>
      <c r="B65" s="48" t="s">
        <v>58</v>
      </c>
      <c r="C65" s="49" t="s">
        <v>76</v>
      </c>
      <c r="D65" s="49"/>
      <c r="E65" s="50">
        <v>3</v>
      </c>
      <c r="F65" s="50">
        <v>2</v>
      </c>
      <c r="G65" s="50">
        <v>1</v>
      </c>
      <c r="H65" s="50">
        <v>0</v>
      </c>
      <c r="I65" s="50">
        <v>0</v>
      </c>
      <c r="J65" s="50">
        <v>1</v>
      </c>
      <c r="K65" s="50">
        <v>0</v>
      </c>
      <c r="L65" s="50">
        <v>0</v>
      </c>
      <c r="M65" s="50">
        <v>1</v>
      </c>
      <c r="N65" s="50">
        <v>3</v>
      </c>
      <c r="O65" s="50"/>
      <c r="P65" s="50"/>
      <c r="Q65" s="50"/>
      <c r="R65" s="50"/>
      <c r="S65" s="50"/>
      <c r="T65" s="51">
        <f t="shared" si="1"/>
        <v>11</v>
      </c>
      <c r="U65" s="52"/>
      <c r="V65" s="53">
        <f>SUM(T65:T67)+IF(ISNUMBER(U65),U65,0)+IF(ISNUMBER(U66),U66,0)+IF(ISNUMBER(U67),U67,0)</f>
        <v>42</v>
      </c>
      <c r="W65" s="54">
        <f>COUNTIF($E65:$S65,0)+COUNTIF($E66:$S66,0)+COUNTIF($E67:$S67,0)</f>
        <v>10</v>
      </c>
      <c r="X65" s="54">
        <f>COUNTIF($E65:$S65,1)+COUNTIF($E66:$S66,1)+COUNTIF($E67:$S67,1)</f>
        <v>8</v>
      </c>
      <c r="Y65" s="54">
        <f>COUNTIF($E65:$S65,2)+COUNTIF($E66:$S66,2)+COUNTIF($E67:$S67,2)</f>
        <v>4</v>
      </c>
      <c r="Z65" s="54">
        <f>COUNTIF($E65:$S65,3)+COUNTIF($E66:$S66,3)+COUNTIF($E67:$S67,3)</f>
        <v>7</v>
      </c>
      <c r="AA65" s="54">
        <f>COUNTIF($E65:$S65,5)+COUNTIF($E66:$S66,5)+COUNTIF($E67:$S67,5)</f>
        <v>1</v>
      </c>
      <c r="AB65" s="55">
        <f>COUNTIF($E65:$S65,"5*")+COUNTIF($E66:$S66,"5*")+COUNTIF($E67:$S67,"5*")</f>
        <v>0</v>
      </c>
      <c r="AC65" s="56">
        <f>COUNTIF($E65:$S65,20)+COUNTIF($E66:$S66,20)+COUNTIF($E67:$S67,20)</f>
        <v>0</v>
      </c>
    </row>
    <row r="66" spans="1:29" ht="16.5" thickBot="1">
      <c r="A66" s="57" t="s">
        <v>131</v>
      </c>
      <c r="B66" s="58" t="s">
        <v>45</v>
      </c>
      <c r="C66" s="58" t="s">
        <v>18</v>
      </c>
      <c r="D66" s="58"/>
      <c r="E66" s="59">
        <v>3</v>
      </c>
      <c r="F66" s="59">
        <v>3</v>
      </c>
      <c r="G66" s="59">
        <v>0</v>
      </c>
      <c r="H66" s="59">
        <v>0</v>
      </c>
      <c r="I66" s="59">
        <v>3</v>
      </c>
      <c r="J66" s="59">
        <v>1</v>
      </c>
      <c r="K66" s="59">
        <v>2</v>
      </c>
      <c r="L66" s="59">
        <v>1</v>
      </c>
      <c r="M66" s="59">
        <v>0</v>
      </c>
      <c r="N66" s="59">
        <v>1</v>
      </c>
      <c r="O66" s="59"/>
      <c r="P66" s="59"/>
      <c r="Q66" s="59"/>
      <c r="R66" s="59"/>
      <c r="S66" s="59"/>
      <c r="T66" s="60">
        <f t="shared" si="1"/>
        <v>14</v>
      </c>
      <c r="U66" s="61"/>
      <c r="V66" s="62">
        <v>0.50555555555555542</v>
      </c>
      <c r="W66" s="63" t="s">
        <v>19</v>
      </c>
      <c r="X66" s="64"/>
      <c r="Y66" s="64"/>
      <c r="Z66" s="65"/>
      <c r="AA66" s="65"/>
      <c r="AB66" s="66"/>
      <c r="AC66" s="67" t="str">
        <f>TEXT( (V67-V66+0.00000000000001),"[hh].mm.ss")</f>
        <v>05.16.40</v>
      </c>
    </row>
    <row r="67" spans="1:29" ht="15.75" thickBot="1">
      <c r="A67" s="34" t="s">
        <v>20</v>
      </c>
      <c r="B67" s="35" t="s">
        <v>60</v>
      </c>
      <c r="C67" s="15"/>
      <c r="D67" s="16"/>
      <c r="E67" s="68">
        <v>1</v>
      </c>
      <c r="F67" s="68">
        <v>3</v>
      </c>
      <c r="G67" s="68">
        <v>3</v>
      </c>
      <c r="H67" s="68">
        <v>5</v>
      </c>
      <c r="I67" s="68">
        <v>0</v>
      </c>
      <c r="J67" s="68">
        <v>0</v>
      </c>
      <c r="K67" s="68">
        <v>2</v>
      </c>
      <c r="L67" s="68">
        <v>1</v>
      </c>
      <c r="M67" s="68">
        <v>0</v>
      </c>
      <c r="N67" s="68">
        <v>2</v>
      </c>
      <c r="O67" s="68"/>
      <c r="P67" s="68"/>
      <c r="Q67" s="68"/>
      <c r="R67" s="68"/>
      <c r="S67" s="68"/>
      <c r="T67" s="69">
        <f t="shared" si="1"/>
        <v>17</v>
      </c>
      <c r="U67" s="70"/>
      <c r="V67" s="71">
        <v>0.72546296296296298</v>
      </c>
      <c r="W67" s="72" t="s">
        <v>22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1,40</v>
      </c>
    </row>
    <row r="68" spans="1:29" ht="15.75" thickBot="1">
      <c r="A68" s="47">
        <v>68</v>
      </c>
      <c r="B68" s="48" t="s">
        <v>77</v>
      </c>
      <c r="C68" s="49" t="s">
        <v>78</v>
      </c>
      <c r="D68" s="49"/>
      <c r="E68" s="50">
        <v>5</v>
      </c>
      <c r="F68" s="50">
        <v>2</v>
      </c>
      <c r="G68" s="50">
        <v>0</v>
      </c>
      <c r="H68" s="50">
        <v>1</v>
      </c>
      <c r="I68" s="50">
        <v>5</v>
      </c>
      <c r="J68" s="50">
        <v>0</v>
      </c>
      <c r="K68" s="50">
        <v>0</v>
      </c>
      <c r="L68" s="50">
        <v>1</v>
      </c>
      <c r="M68" s="50">
        <v>0</v>
      </c>
      <c r="N68" s="50">
        <v>3</v>
      </c>
      <c r="O68" s="50"/>
      <c r="P68" s="50"/>
      <c r="Q68" s="50"/>
      <c r="R68" s="50"/>
      <c r="S68" s="50"/>
      <c r="T68" s="51">
        <f t="shared" si="1"/>
        <v>17</v>
      </c>
      <c r="U68" s="52"/>
      <c r="V68" s="53">
        <f>SUM(T68:T70)+IF(ISNUMBER(U68),U68,0)+IF(ISNUMBER(U69),U69,0)+IF(ISNUMBER(U70),U70,0)</f>
        <v>46</v>
      </c>
      <c r="W68" s="54">
        <f>COUNTIF($E68:$S68,0)+COUNTIF($E69:$S69,0)+COUNTIF($E70:$S70,0)</f>
        <v>8</v>
      </c>
      <c r="X68" s="54">
        <f>COUNTIF($E68:$S68,1)+COUNTIF($E69:$S69,1)+COUNTIF($E70:$S70,1)</f>
        <v>11</v>
      </c>
      <c r="Y68" s="54">
        <f>COUNTIF($E68:$S68,2)+COUNTIF($E69:$S69,2)+COUNTIF($E70:$S70,2)</f>
        <v>4</v>
      </c>
      <c r="Z68" s="54">
        <f>COUNTIF($E68:$S68,3)+COUNTIF($E69:$S69,3)+COUNTIF($E70:$S70,3)</f>
        <v>4</v>
      </c>
      <c r="AA68" s="54">
        <f>COUNTIF($E68:$S68,5)+COUNTIF($E69:$S69,5)+COUNTIF($E70:$S70,5)</f>
        <v>3</v>
      </c>
      <c r="AB68" s="55">
        <f>COUNTIF($E68:$S68,"5*")+COUNTIF($E69:$S69,"5*")+COUNTIF($E70:$S70,"5*")</f>
        <v>0</v>
      </c>
      <c r="AC68" s="56">
        <f>COUNTIF($E68:$S68,20)+COUNTIF($E69:$S69,20)+COUNTIF($E70:$S70,20)</f>
        <v>0</v>
      </c>
    </row>
    <row r="69" spans="1:29" ht="16.5" thickBot="1">
      <c r="A69" s="57" t="s">
        <v>132</v>
      </c>
      <c r="B69" s="58" t="s">
        <v>17</v>
      </c>
      <c r="C69" s="58" t="s">
        <v>36</v>
      </c>
      <c r="D69" s="58"/>
      <c r="E69" s="59">
        <v>1</v>
      </c>
      <c r="F69" s="59">
        <v>1</v>
      </c>
      <c r="G69" s="59">
        <v>1</v>
      </c>
      <c r="H69" s="59">
        <v>1</v>
      </c>
      <c r="I69" s="59">
        <v>3</v>
      </c>
      <c r="J69" s="59">
        <v>2</v>
      </c>
      <c r="K69" s="59">
        <v>0</v>
      </c>
      <c r="L69" s="59">
        <v>2</v>
      </c>
      <c r="M69" s="59">
        <v>5</v>
      </c>
      <c r="N69" s="59">
        <v>3</v>
      </c>
      <c r="O69" s="59"/>
      <c r="P69" s="59"/>
      <c r="Q69" s="59"/>
      <c r="R69" s="59"/>
      <c r="S69" s="59"/>
      <c r="T69" s="60">
        <f t="shared" si="1"/>
        <v>19</v>
      </c>
      <c r="U69" s="61"/>
      <c r="V69" s="62">
        <v>0.50277777777777766</v>
      </c>
      <c r="W69" s="63" t="s">
        <v>19</v>
      </c>
      <c r="X69" s="64"/>
      <c r="Y69" s="64"/>
      <c r="Z69" s="65"/>
      <c r="AA69" s="65"/>
      <c r="AB69" s="66"/>
      <c r="AC69" s="67" t="str">
        <f>TEXT( (V70-V69+0.00000000000001),"[hh].mm.ss")</f>
        <v>05.25.37</v>
      </c>
    </row>
    <row r="70" spans="1:29" ht="15.75" thickBot="1">
      <c r="A70" s="34" t="s">
        <v>20</v>
      </c>
      <c r="B70" s="35" t="s">
        <v>37</v>
      </c>
      <c r="C70" s="15"/>
      <c r="D70" s="16"/>
      <c r="E70" s="68">
        <v>1</v>
      </c>
      <c r="F70" s="68">
        <v>2</v>
      </c>
      <c r="G70" s="68">
        <v>1</v>
      </c>
      <c r="H70" s="68">
        <v>0</v>
      </c>
      <c r="I70" s="68">
        <v>1</v>
      </c>
      <c r="J70" s="68">
        <v>0</v>
      </c>
      <c r="K70" s="68">
        <v>1</v>
      </c>
      <c r="L70" s="68">
        <v>1</v>
      </c>
      <c r="M70" s="68">
        <v>0</v>
      </c>
      <c r="N70" s="68">
        <v>3</v>
      </c>
      <c r="O70" s="68"/>
      <c r="P70" s="68"/>
      <c r="Q70" s="68"/>
      <c r="R70" s="68"/>
      <c r="S70" s="68"/>
      <c r="T70" s="69">
        <f t="shared" si="1"/>
        <v>10</v>
      </c>
      <c r="U70" s="70"/>
      <c r="V70" s="71">
        <v>0.72890046296296296</v>
      </c>
      <c r="W70" s="72" t="s">
        <v>22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1,53</v>
      </c>
    </row>
    <row r="71" spans="1:29" ht="15.75" thickBot="1">
      <c r="A71" s="47">
        <v>70</v>
      </c>
      <c r="B71" s="48" t="s">
        <v>79</v>
      </c>
      <c r="C71" s="49" t="s">
        <v>39</v>
      </c>
      <c r="D71" s="49"/>
      <c r="E71" s="50">
        <v>3</v>
      </c>
      <c r="F71" s="50">
        <v>3</v>
      </c>
      <c r="G71" s="50">
        <v>1</v>
      </c>
      <c r="H71" s="50">
        <v>0</v>
      </c>
      <c r="I71" s="50">
        <v>5</v>
      </c>
      <c r="J71" s="50">
        <v>0</v>
      </c>
      <c r="K71" s="50">
        <v>0</v>
      </c>
      <c r="L71" s="50">
        <v>5</v>
      </c>
      <c r="M71" s="50">
        <v>5</v>
      </c>
      <c r="N71" s="50">
        <v>5</v>
      </c>
      <c r="O71" s="50"/>
      <c r="P71" s="50"/>
      <c r="Q71" s="50"/>
      <c r="R71" s="50"/>
      <c r="S71" s="50"/>
      <c r="T71" s="51">
        <f t="shared" si="1"/>
        <v>27</v>
      </c>
      <c r="U71" s="52"/>
      <c r="V71" s="53">
        <f>SUM(T71:T73)+IF(ISNUMBER(U71),U71,0)+IF(ISNUMBER(U72),U72,0)+IF(ISNUMBER(U73),U73,0)</f>
        <v>56</v>
      </c>
      <c r="W71" s="54">
        <f>COUNTIF($E71:$S71,0)+COUNTIF($E72:$S72,0)+COUNTIF($E73:$S73,0)</f>
        <v>10</v>
      </c>
      <c r="X71" s="54">
        <f>COUNTIF($E71:$S71,1)+COUNTIF($E72:$S72,1)+COUNTIF($E73:$S73,1)</f>
        <v>6</v>
      </c>
      <c r="Y71" s="54">
        <f>COUNTIF($E71:$S71,2)+COUNTIF($E72:$S72,2)+COUNTIF($E73:$S73,2)</f>
        <v>4</v>
      </c>
      <c r="Z71" s="54">
        <f>COUNTIF($E71:$S71,3)+COUNTIF($E72:$S72,3)+COUNTIF($E73:$S73,3)</f>
        <v>4</v>
      </c>
      <c r="AA71" s="54">
        <f>COUNTIF($E71:$S71,5)+COUNTIF($E72:$S72,5)+COUNTIF($E73:$S73,5)</f>
        <v>6</v>
      </c>
      <c r="AB71" s="55">
        <f>COUNTIF($E71:$S71,"5*")+COUNTIF($E72:$S72,"5*")+COUNTIF($E73:$S73,"5*")</f>
        <v>0</v>
      </c>
      <c r="AC71" s="56">
        <f>COUNTIF($E71:$S71,20)+COUNTIF($E72:$S72,20)+COUNTIF($E73:$S73,20)</f>
        <v>0</v>
      </c>
    </row>
    <row r="72" spans="1:29" ht="16.5" thickBot="1">
      <c r="A72" s="57" t="s">
        <v>133</v>
      </c>
      <c r="B72" s="58" t="s">
        <v>17</v>
      </c>
      <c r="C72" s="58" t="s">
        <v>18</v>
      </c>
      <c r="D72" s="58"/>
      <c r="E72" s="59">
        <v>0</v>
      </c>
      <c r="F72" s="59">
        <v>1</v>
      </c>
      <c r="G72" s="59">
        <v>1</v>
      </c>
      <c r="H72" s="59">
        <v>0</v>
      </c>
      <c r="I72" s="59">
        <v>3</v>
      </c>
      <c r="J72" s="59">
        <v>0</v>
      </c>
      <c r="K72" s="59">
        <v>0</v>
      </c>
      <c r="L72" s="59">
        <v>2</v>
      </c>
      <c r="M72" s="59">
        <v>0</v>
      </c>
      <c r="N72" s="59">
        <v>0</v>
      </c>
      <c r="O72" s="59"/>
      <c r="P72" s="59"/>
      <c r="Q72" s="59"/>
      <c r="R72" s="59"/>
      <c r="S72" s="59"/>
      <c r="T72" s="60">
        <f t="shared" ref="T72:T103" si="2">IF(E72="","",SUM(E72:S72)+(COUNTIF(E72:S72,"5*")*5))</f>
        <v>7</v>
      </c>
      <c r="U72" s="61"/>
      <c r="V72" s="62">
        <v>0.50138888888888877</v>
      </c>
      <c r="W72" s="63" t="s">
        <v>19</v>
      </c>
      <c r="X72" s="64"/>
      <c r="Y72" s="64"/>
      <c r="Z72" s="65"/>
      <c r="AA72" s="65"/>
      <c r="AB72" s="66"/>
      <c r="AC72" s="67" t="str">
        <f>TEXT( (V73-V72+0.00000000000001),"[hh].mm.ss")</f>
        <v>05.20.44</v>
      </c>
    </row>
    <row r="73" spans="1:29" ht="15.75" thickBot="1">
      <c r="A73" s="34" t="s">
        <v>20</v>
      </c>
      <c r="B73" s="35" t="s">
        <v>37</v>
      </c>
      <c r="C73" s="15"/>
      <c r="D73" s="16"/>
      <c r="E73" s="68">
        <v>5</v>
      </c>
      <c r="F73" s="68">
        <v>5</v>
      </c>
      <c r="G73" s="68">
        <v>1</v>
      </c>
      <c r="H73" s="68">
        <v>0</v>
      </c>
      <c r="I73" s="68">
        <v>3</v>
      </c>
      <c r="J73" s="68">
        <v>1</v>
      </c>
      <c r="K73" s="68">
        <v>1</v>
      </c>
      <c r="L73" s="68">
        <v>2</v>
      </c>
      <c r="M73" s="68">
        <v>2</v>
      </c>
      <c r="N73" s="68">
        <v>2</v>
      </c>
      <c r="O73" s="68"/>
      <c r="P73" s="68"/>
      <c r="Q73" s="68"/>
      <c r="R73" s="68"/>
      <c r="S73" s="68"/>
      <c r="T73" s="69">
        <f t="shared" si="2"/>
        <v>22</v>
      </c>
      <c r="U73" s="70"/>
      <c r="V73" s="71">
        <v>0.72412037037037036</v>
      </c>
      <c r="W73" s="72" t="s">
        <v>22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1,87</v>
      </c>
    </row>
    <row r="74" spans="1:29" ht="15.75" thickBot="1">
      <c r="A74" s="47">
        <v>54</v>
      </c>
      <c r="B74" s="48" t="s">
        <v>80</v>
      </c>
      <c r="C74" s="49" t="s">
        <v>81</v>
      </c>
      <c r="D74" s="49"/>
      <c r="E74" s="50">
        <v>1</v>
      </c>
      <c r="F74" s="50">
        <v>1</v>
      </c>
      <c r="G74" s="50">
        <v>1</v>
      </c>
      <c r="H74" s="50">
        <v>0</v>
      </c>
      <c r="I74" s="50">
        <v>5</v>
      </c>
      <c r="J74" s="50">
        <v>2</v>
      </c>
      <c r="K74" s="50">
        <v>0</v>
      </c>
      <c r="L74" s="50">
        <v>5</v>
      </c>
      <c r="M74" s="50">
        <v>2</v>
      </c>
      <c r="N74" s="50">
        <v>5</v>
      </c>
      <c r="O74" s="50"/>
      <c r="P74" s="50"/>
      <c r="Q74" s="50"/>
      <c r="R74" s="50"/>
      <c r="S74" s="50"/>
      <c r="T74" s="51">
        <f t="shared" si="2"/>
        <v>22</v>
      </c>
      <c r="U74" s="52"/>
      <c r="V74" s="53">
        <f>SUM(T74:T76)+IF(ISNUMBER(U74),U74,0)+IF(ISNUMBER(U75),U75,0)+IF(ISNUMBER(U76),U76,0)</f>
        <v>63</v>
      </c>
      <c r="W74" s="54">
        <f>COUNTIF($E74:$S74,0)+COUNTIF($E75:$S75,0)+COUNTIF($E76:$S76,0)</f>
        <v>8</v>
      </c>
      <c r="X74" s="54">
        <f>COUNTIF($E74:$S74,1)+COUNTIF($E75:$S75,1)+COUNTIF($E76:$S76,1)</f>
        <v>6</v>
      </c>
      <c r="Y74" s="54">
        <f>COUNTIF($E74:$S74,2)+COUNTIF($E75:$S75,2)+COUNTIF($E76:$S76,2)</f>
        <v>3</v>
      </c>
      <c r="Z74" s="54">
        <f>COUNTIF($E74:$S74,3)+COUNTIF($E75:$S75,3)+COUNTIF($E76:$S76,3)</f>
        <v>7</v>
      </c>
      <c r="AA74" s="54">
        <f>COUNTIF($E74:$S74,5)+COUNTIF($E75:$S75,5)+COUNTIF($E76:$S76,5)</f>
        <v>6</v>
      </c>
      <c r="AB74" s="55">
        <f>COUNTIF($E74:$S74,"5*")+COUNTIF($E75:$S75,"5*")+COUNTIF($E76:$S76,"5*")</f>
        <v>0</v>
      </c>
      <c r="AC74" s="56">
        <f>COUNTIF($E74:$S74,20)+COUNTIF($E75:$S75,20)+COUNTIF($E76:$S76,20)</f>
        <v>0</v>
      </c>
    </row>
    <row r="75" spans="1:29" ht="16.5" thickBot="1">
      <c r="A75" s="57" t="s">
        <v>134</v>
      </c>
      <c r="B75" s="58" t="s">
        <v>17</v>
      </c>
      <c r="C75" s="58" t="s">
        <v>72</v>
      </c>
      <c r="D75" s="58"/>
      <c r="E75" s="59">
        <v>5</v>
      </c>
      <c r="F75" s="59">
        <v>5</v>
      </c>
      <c r="G75" s="59">
        <v>0</v>
      </c>
      <c r="H75" s="59">
        <v>2</v>
      </c>
      <c r="I75" s="59">
        <v>3</v>
      </c>
      <c r="J75" s="59">
        <v>0</v>
      </c>
      <c r="K75" s="59">
        <v>0</v>
      </c>
      <c r="L75" s="59">
        <v>3</v>
      </c>
      <c r="M75" s="59">
        <v>3</v>
      </c>
      <c r="N75" s="59">
        <v>5</v>
      </c>
      <c r="O75" s="59"/>
      <c r="P75" s="59"/>
      <c r="Q75" s="59"/>
      <c r="R75" s="59"/>
      <c r="S75" s="59"/>
      <c r="T75" s="60">
        <f t="shared" si="2"/>
        <v>26</v>
      </c>
      <c r="U75" s="61"/>
      <c r="V75" s="62">
        <v>0.50624999999999987</v>
      </c>
      <c r="W75" s="63" t="s">
        <v>19</v>
      </c>
      <c r="X75" s="64"/>
      <c r="Y75" s="64"/>
      <c r="Z75" s="65"/>
      <c r="AA75" s="65"/>
      <c r="AB75" s="66"/>
      <c r="AC75" s="67" t="str">
        <f>TEXT( (V76-V75+0.00000000000001),"[hh].mm.ss")</f>
        <v>05.02.33</v>
      </c>
    </row>
    <row r="76" spans="1:29" ht="15.75" thickBot="1">
      <c r="A76" s="34" t="s">
        <v>20</v>
      </c>
      <c r="B76" s="35" t="s">
        <v>37</v>
      </c>
      <c r="C76" s="15"/>
      <c r="D76" s="16"/>
      <c r="E76" s="68">
        <v>1</v>
      </c>
      <c r="F76" s="68">
        <v>0</v>
      </c>
      <c r="G76" s="68">
        <v>3</v>
      </c>
      <c r="H76" s="68">
        <v>1</v>
      </c>
      <c r="I76" s="68">
        <v>3</v>
      </c>
      <c r="J76" s="68">
        <v>0</v>
      </c>
      <c r="K76" s="68">
        <v>1</v>
      </c>
      <c r="L76" s="68">
        <v>0</v>
      </c>
      <c r="M76" s="68">
        <v>3</v>
      </c>
      <c r="N76" s="68">
        <v>3</v>
      </c>
      <c r="O76" s="68"/>
      <c r="P76" s="68"/>
      <c r="Q76" s="68"/>
      <c r="R76" s="68"/>
      <c r="S76" s="68"/>
      <c r="T76" s="69">
        <f t="shared" si="2"/>
        <v>15</v>
      </c>
      <c r="U76" s="70"/>
      <c r="V76" s="71">
        <v>0.71635416666666663</v>
      </c>
      <c r="W76" s="72" t="s">
        <v>22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2,10</v>
      </c>
    </row>
    <row r="77" spans="1:29" ht="15.75" thickBot="1">
      <c r="A77" s="47">
        <v>105</v>
      </c>
      <c r="B77" s="48" t="s">
        <v>82</v>
      </c>
      <c r="C77" s="49" t="s">
        <v>70</v>
      </c>
      <c r="D77" s="49"/>
      <c r="E77" s="50">
        <v>0</v>
      </c>
      <c r="F77" s="50">
        <v>1</v>
      </c>
      <c r="G77" s="50">
        <v>0</v>
      </c>
      <c r="H77" s="50">
        <v>2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/>
      <c r="P77" s="50"/>
      <c r="Q77" s="50"/>
      <c r="R77" s="50"/>
      <c r="S77" s="50"/>
      <c r="T77" s="51">
        <f t="shared" si="2"/>
        <v>3</v>
      </c>
      <c r="U77" s="52"/>
      <c r="V77" s="53">
        <f>SUM(T77:T79)+IF(ISNUMBER(U77),U77,0)+IF(ISNUMBER(U78),U78,0)+IF(ISNUMBER(U79),U79,0)</f>
        <v>13</v>
      </c>
      <c r="W77" s="54">
        <f>COUNTIF($E77:$S77,0)+COUNTIF($E78:$S78,0)+COUNTIF($E79:$S79,0)</f>
        <v>21</v>
      </c>
      <c r="X77" s="54">
        <f>COUNTIF($E77:$S77,1)+COUNTIF($E78:$S78,1)+COUNTIF($E79:$S79,1)</f>
        <v>6</v>
      </c>
      <c r="Y77" s="54">
        <f>COUNTIF($E77:$S77,2)+COUNTIF($E78:$S78,2)+COUNTIF($E79:$S79,2)</f>
        <v>2</v>
      </c>
      <c r="Z77" s="54">
        <f>COUNTIF($E77:$S77,3)+COUNTIF($E78:$S78,3)+COUNTIF($E79:$S79,3)</f>
        <v>1</v>
      </c>
      <c r="AA77" s="54">
        <f>COUNTIF($E77:$S77,5)+COUNTIF($E78:$S78,5)+COUNTIF($E79:$S79,5)</f>
        <v>0</v>
      </c>
      <c r="AB77" s="55">
        <f>COUNTIF($E77:$S77,"5*")+COUNTIF($E78:$S78,"5*")+COUNTIF($E79:$S79,"5*")</f>
        <v>0</v>
      </c>
      <c r="AC77" s="56">
        <f>COUNTIF($E77:$S77,20)+COUNTIF($E78:$S78,20)+COUNTIF($E79:$S79,20)</f>
        <v>0</v>
      </c>
    </row>
    <row r="78" spans="1:29" ht="16.5" thickBot="1">
      <c r="A78" s="57" t="s">
        <v>135</v>
      </c>
      <c r="B78" s="58" t="s">
        <v>17</v>
      </c>
      <c r="C78" s="58" t="s">
        <v>72</v>
      </c>
      <c r="D78" s="58"/>
      <c r="E78" s="59">
        <v>0</v>
      </c>
      <c r="F78" s="59">
        <v>1</v>
      </c>
      <c r="G78" s="59">
        <v>0</v>
      </c>
      <c r="H78" s="59">
        <v>1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/>
      <c r="P78" s="59"/>
      <c r="Q78" s="59"/>
      <c r="R78" s="59"/>
      <c r="S78" s="59"/>
      <c r="T78" s="60">
        <f t="shared" si="2"/>
        <v>2</v>
      </c>
      <c r="U78" s="61"/>
      <c r="V78" s="62">
        <v>0.49861111111111095</v>
      </c>
      <c r="W78" s="63" t="s">
        <v>19</v>
      </c>
      <c r="X78" s="64"/>
      <c r="Y78" s="64"/>
      <c r="Z78" s="65"/>
      <c r="AA78" s="65"/>
      <c r="AB78" s="66"/>
      <c r="AC78" s="67" t="str">
        <f>TEXT( (V79-V78+0.00000000000001),"[hh].mm.ss")</f>
        <v>05.02.32</v>
      </c>
    </row>
    <row r="79" spans="1:29" ht="15.75" thickBot="1">
      <c r="A79" s="34" t="s">
        <v>20</v>
      </c>
      <c r="B79" s="35" t="s">
        <v>37</v>
      </c>
      <c r="C79" s="15"/>
      <c r="D79" s="16"/>
      <c r="E79" s="68">
        <v>0</v>
      </c>
      <c r="F79" s="68">
        <v>1</v>
      </c>
      <c r="G79" s="68">
        <v>1</v>
      </c>
      <c r="H79" s="68">
        <v>3</v>
      </c>
      <c r="I79" s="68">
        <v>0</v>
      </c>
      <c r="J79" s="68">
        <v>0</v>
      </c>
      <c r="K79" s="68">
        <v>2</v>
      </c>
      <c r="L79" s="68">
        <v>0</v>
      </c>
      <c r="M79" s="68">
        <v>1</v>
      </c>
      <c r="N79" s="68">
        <v>0</v>
      </c>
      <c r="O79" s="68"/>
      <c r="P79" s="68"/>
      <c r="Q79" s="68"/>
      <c r="R79" s="68"/>
      <c r="S79" s="68"/>
      <c r="T79" s="69">
        <f t="shared" si="2"/>
        <v>8</v>
      </c>
      <c r="U79" s="70"/>
      <c r="V79" s="71">
        <v>0.70870370370370372</v>
      </c>
      <c r="W79" s="72" t="s">
        <v>22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0,43</v>
      </c>
    </row>
    <row r="80" spans="1:29" ht="15.75" thickBot="1">
      <c r="A80" s="47">
        <v>117</v>
      </c>
      <c r="B80" s="48" t="s">
        <v>83</v>
      </c>
      <c r="C80" s="49" t="s">
        <v>15</v>
      </c>
      <c r="D80" s="49"/>
      <c r="E80" s="50">
        <v>0</v>
      </c>
      <c r="F80" s="50">
        <v>1</v>
      </c>
      <c r="G80" s="50">
        <v>1</v>
      </c>
      <c r="H80" s="50">
        <v>3</v>
      </c>
      <c r="I80" s="50">
        <v>2</v>
      </c>
      <c r="J80" s="50">
        <v>0</v>
      </c>
      <c r="K80" s="50">
        <v>1</v>
      </c>
      <c r="L80" s="50">
        <v>0</v>
      </c>
      <c r="M80" s="50">
        <v>1</v>
      </c>
      <c r="N80" s="50">
        <v>1</v>
      </c>
      <c r="O80" s="50"/>
      <c r="P80" s="50"/>
      <c r="Q80" s="50"/>
      <c r="R80" s="50"/>
      <c r="S80" s="50"/>
      <c r="T80" s="51">
        <f t="shared" si="2"/>
        <v>10</v>
      </c>
      <c r="U80" s="52"/>
      <c r="V80" s="53">
        <f>SUM(T80:T82)+IF(ISNUMBER(U80),U80,0)+IF(ISNUMBER(U81),U81,0)+IF(ISNUMBER(U82),U82,0)</f>
        <v>24</v>
      </c>
      <c r="W80" s="54">
        <f>COUNTIF($E80:$S80,0)+COUNTIF($E81:$S81,0)+COUNTIF($E82:$S82,0)</f>
        <v>15</v>
      </c>
      <c r="X80" s="54">
        <f>COUNTIF($E80:$S80,1)+COUNTIF($E81:$S81,1)+COUNTIF($E82:$S82,1)</f>
        <v>9</v>
      </c>
      <c r="Y80" s="54">
        <f>COUNTIF($E80:$S80,2)+COUNTIF($E81:$S81,2)+COUNTIF($E82:$S82,2)</f>
        <v>3</v>
      </c>
      <c r="Z80" s="54">
        <f>COUNTIF($E80:$S80,3)+COUNTIF($E81:$S81,3)+COUNTIF($E82:$S82,3)</f>
        <v>3</v>
      </c>
      <c r="AA80" s="54">
        <f>COUNTIF($E80:$S80,5)+COUNTIF($E81:$S81,5)+COUNTIF($E82:$S82,5)</f>
        <v>0</v>
      </c>
      <c r="AB80" s="55">
        <f>COUNTIF($E80:$S80,"5*")+COUNTIF($E81:$S81,"5*")+COUNTIF($E82:$S82,"5*")</f>
        <v>0</v>
      </c>
      <c r="AC80" s="56">
        <f>COUNTIF($E80:$S80,20)+COUNTIF($E81:$S81,20)+COUNTIF($E82:$S82,20)</f>
        <v>0</v>
      </c>
    </row>
    <row r="81" spans="1:29" ht="16.5" thickBot="1">
      <c r="A81" s="57" t="s">
        <v>136</v>
      </c>
      <c r="B81" s="58" t="s">
        <v>17</v>
      </c>
      <c r="C81" s="58" t="s">
        <v>72</v>
      </c>
      <c r="D81" s="58"/>
      <c r="E81" s="59">
        <v>0</v>
      </c>
      <c r="F81" s="59">
        <v>0</v>
      </c>
      <c r="G81" s="59">
        <v>0</v>
      </c>
      <c r="H81" s="59">
        <v>3</v>
      </c>
      <c r="I81" s="59">
        <v>2</v>
      </c>
      <c r="J81" s="59">
        <v>0</v>
      </c>
      <c r="K81" s="59">
        <v>0</v>
      </c>
      <c r="L81" s="59">
        <v>0</v>
      </c>
      <c r="M81" s="59">
        <v>1</v>
      </c>
      <c r="N81" s="59">
        <v>2</v>
      </c>
      <c r="O81" s="59"/>
      <c r="P81" s="59"/>
      <c r="Q81" s="59"/>
      <c r="R81" s="59"/>
      <c r="S81" s="59"/>
      <c r="T81" s="60">
        <f t="shared" si="2"/>
        <v>8</v>
      </c>
      <c r="U81" s="61"/>
      <c r="V81" s="62">
        <v>0.49305555555555541</v>
      </c>
      <c r="W81" s="63" t="s">
        <v>19</v>
      </c>
      <c r="X81" s="64"/>
      <c r="Y81" s="64"/>
      <c r="Z81" s="65"/>
      <c r="AA81" s="65"/>
      <c r="AB81" s="66"/>
      <c r="AC81" s="67" t="str">
        <f>TEXT( (V82-V81+0.00000000000001),"[hh].mm.ss")</f>
        <v>05.15.38</v>
      </c>
    </row>
    <row r="82" spans="1:29" ht="15.75" thickBot="1">
      <c r="A82" s="34" t="s">
        <v>20</v>
      </c>
      <c r="B82" s="35" t="s">
        <v>26</v>
      </c>
      <c r="C82" s="15"/>
      <c r="D82" s="16"/>
      <c r="E82" s="68">
        <v>0</v>
      </c>
      <c r="F82" s="68">
        <v>1</v>
      </c>
      <c r="G82" s="68">
        <v>0</v>
      </c>
      <c r="H82" s="68">
        <v>3</v>
      </c>
      <c r="I82" s="68">
        <v>0</v>
      </c>
      <c r="J82" s="68">
        <v>0</v>
      </c>
      <c r="K82" s="68">
        <v>1</v>
      </c>
      <c r="L82" s="68">
        <v>1</v>
      </c>
      <c r="M82" s="68">
        <v>0</v>
      </c>
      <c r="N82" s="68">
        <v>0</v>
      </c>
      <c r="O82" s="68"/>
      <c r="P82" s="68"/>
      <c r="Q82" s="68"/>
      <c r="R82" s="68"/>
      <c r="S82" s="68"/>
      <c r="T82" s="69">
        <f t="shared" si="2"/>
        <v>6</v>
      </c>
      <c r="U82" s="70"/>
      <c r="V82" s="71">
        <v>0.71224537037037028</v>
      </c>
      <c r="W82" s="72" t="s">
        <v>22</v>
      </c>
      <c r="X82" s="73"/>
      <c r="Y82" s="73"/>
      <c r="Z82" s="74"/>
      <c r="AA82" s="75"/>
      <c r="AB82" s="76"/>
      <c r="AC82" s="77" t="str">
        <f>TEXT(IF($E80="","",(IF($E81="",T80/(15-(COUNTIF($E80:$S80,""))),(IF($E82="",(T80+T81)/(30-(COUNTIF($E80:$S80,"")+COUNTIF($E81:$S81,""))), (T80+T81+T82)/(45-(COUNTIF($E80:$S80,"")+COUNTIF($E81:$S81,"")+COUNTIF($E82:$S82,"")))))))),"0,00")</f>
        <v>0,80</v>
      </c>
    </row>
    <row r="83" spans="1:29" ht="15.75" thickBot="1">
      <c r="A83" s="47">
        <v>104</v>
      </c>
      <c r="B83" s="48" t="s">
        <v>84</v>
      </c>
      <c r="C83" s="49" t="s">
        <v>70</v>
      </c>
      <c r="D83" s="49"/>
      <c r="E83" s="50">
        <v>0</v>
      </c>
      <c r="F83" s="50">
        <v>5</v>
      </c>
      <c r="G83" s="50">
        <v>0</v>
      </c>
      <c r="H83" s="50">
        <v>3</v>
      </c>
      <c r="I83" s="50">
        <v>1</v>
      </c>
      <c r="J83" s="50">
        <v>0</v>
      </c>
      <c r="K83" s="50">
        <v>0</v>
      </c>
      <c r="L83" s="50">
        <v>3</v>
      </c>
      <c r="M83" s="50">
        <v>0</v>
      </c>
      <c r="N83" s="50">
        <v>0</v>
      </c>
      <c r="O83" s="50"/>
      <c r="P83" s="50"/>
      <c r="Q83" s="50"/>
      <c r="R83" s="50"/>
      <c r="S83" s="50"/>
      <c r="T83" s="51">
        <f t="shared" si="2"/>
        <v>12</v>
      </c>
      <c r="U83" s="52"/>
      <c r="V83" s="53">
        <f>SUM(T83:T85)+IF(ISNUMBER(U83),U83,0)+IF(ISNUMBER(U84),U84,0)+IF(ISNUMBER(U85),U85,0)</f>
        <v>25</v>
      </c>
      <c r="W83" s="54">
        <f>COUNTIF($E83:$S83,0)+COUNTIF($E84:$S84,0)+COUNTIF($E85:$S85,0)</f>
        <v>21</v>
      </c>
      <c r="X83" s="54">
        <f>COUNTIF($E83:$S83,1)+COUNTIF($E84:$S84,1)+COUNTIF($E85:$S85,1)</f>
        <v>2</v>
      </c>
      <c r="Y83" s="54">
        <f>COUNTIF($E83:$S83,2)+COUNTIF($E84:$S84,2)+COUNTIF($E85:$S85,2)</f>
        <v>2</v>
      </c>
      <c r="Z83" s="54">
        <f>COUNTIF($E83:$S83,3)+COUNTIF($E84:$S84,3)+COUNTIF($E85:$S85,3)</f>
        <v>3</v>
      </c>
      <c r="AA83" s="54">
        <f>COUNTIF($E83:$S83,5)+COUNTIF($E84:$S84,5)+COUNTIF($E85:$S85,5)</f>
        <v>2</v>
      </c>
      <c r="AB83" s="55">
        <f>COUNTIF($E83:$S83,"5*")+COUNTIF($E84:$S84,"5*")+COUNTIF($E85:$S85,"5*")</f>
        <v>0</v>
      </c>
      <c r="AC83" s="56">
        <f>COUNTIF($E83:$S83,20)+COUNTIF($E84:$S84,20)+COUNTIF($E85:$S85,20)</f>
        <v>0</v>
      </c>
    </row>
    <row r="84" spans="1:29" ht="16.5" thickBot="1">
      <c r="A84" s="57" t="s">
        <v>137</v>
      </c>
      <c r="B84" s="58" t="s">
        <v>17</v>
      </c>
      <c r="C84" s="58" t="s">
        <v>42</v>
      </c>
      <c r="D84" s="58"/>
      <c r="E84" s="59">
        <v>0</v>
      </c>
      <c r="F84" s="59">
        <v>5</v>
      </c>
      <c r="G84" s="59">
        <v>0</v>
      </c>
      <c r="H84" s="59">
        <v>2</v>
      </c>
      <c r="I84" s="59">
        <v>0</v>
      </c>
      <c r="J84" s="59">
        <v>0</v>
      </c>
      <c r="K84" s="59">
        <v>0</v>
      </c>
      <c r="L84" s="59">
        <v>0</v>
      </c>
      <c r="M84" s="59">
        <v>0</v>
      </c>
      <c r="N84" s="59">
        <v>0</v>
      </c>
      <c r="O84" s="59"/>
      <c r="P84" s="59"/>
      <c r="Q84" s="59"/>
      <c r="R84" s="59"/>
      <c r="S84" s="59"/>
      <c r="T84" s="60">
        <f t="shared" si="2"/>
        <v>7</v>
      </c>
      <c r="U84" s="61"/>
      <c r="V84" s="62">
        <v>0.49930555555555539</v>
      </c>
      <c r="W84" s="63" t="s">
        <v>19</v>
      </c>
      <c r="X84" s="64"/>
      <c r="Y84" s="64"/>
      <c r="Z84" s="65"/>
      <c r="AA84" s="65"/>
      <c r="AB84" s="66"/>
      <c r="AC84" s="67" t="str">
        <f>TEXT( (V85-V84+0.00000000000001),"[hh].mm.ss")</f>
        <v>05.10.04</v>
      </c>
    </row>
    <row r="85" spans="1:29" ht="15.75" thickBot="1">
      <c r="A85" s="34" t="s">
        <v>20</v>
      </c>
      <c r="B85" s="35" t="s">
        <v>37</v>
      </c>
      <c r="C85" s="15"/>
      <c r="D85" s="16"/>
      <c r="E85" s="68">
        <v>0</v>
      </c>
      <c r="F85" s="68">
        <v>1</v>
      </c>
      <c r="G85" s="68">
        <v>0</v>
      </c>
      <c r="H85" s="68">
        <v>3</v>
      </c>
      <c r="I85" s="68">
        <v>2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  <c r="O85" s="68"/>
      <c r="P85" s="68"/>
      <c r="Q85" s="68"/>
      <c r="R85" s="68"/>
      <c r="S85" s="68"/>
      <c r="T85" s="69">
        <f t="shared" si="2"/>
        <v>6</v>
      </c>
      <c r="U85" s="70"/>
      <c r="V85" s="71">
        <v>0.71462962962962961</v>
      </c>
      <c r="W85" s="72" t="s">
        <v>22</v>
      </c>
      <c r="X85" s="73"/>
      <c r="Y85" s="73"/>
      <c r="Z85" s="74"/>
      <c r="AA85" s="75"/>
      <c r="AB85" s="76"/>
      <c r="AC85" s="77" t="str">
        <f>TEXT(IF($E83="","",(IF($E84="",T83/(15-(COUNTIF($E83:$S83,""))),(IF($E85="",(T83+T84)/(30-(COUNTIF($E83:$S83,"")+COUNTIF($E84:$S84,""))), (T83+T84+T85)/(45-(COUNTIF($E83:$S83,"")+COUNTIF($E84:$S84,"")+COUNTIF($E85:$S85,"")))))))),"0,00")</f>
        <v>0,83</v>
      </c>
    </row>
    <row r="86" spans="1:29" ht="15.75" thickBot="1">
      <c r="A86" s="47">
        <v>114</v>
      </c>
      <c r="B86" s="48" t="s">
        <v>85</v>
      </c>
      <c r="C86" s="49" t="s">
        <v>86</v>
      </c>
      <c r="D86" s="49"/>
      <c r="E86" s="50">
        <v>0</v>
      </c>
      <c r="F86" s="50">
        <v>0</v>
      </c>
      <c r="G86" s="50">
        <v>1</v>
      </c>
      <c r="H86" s="50">
        <v>3</v>
      </c>
      <c r="I86" s="50">
        <v>0</v>
      </c>
      <c r="J86" s="50">
        <v>2</v>
      </c>
      <c r="K86" s="50">
        <v>0</v>
      </c>
      <c r="L86" s="50">
        <v>1</v>
      </c>
      <c r="M86" s="50">
        <v>0</v>
      </c>
      <c r="N86" s="50">
        <v>3</v>
      </c>
      <c r="O86" s="50"/>
      <c r="P86" s="50"/>
      <c r="Q86" s="50"/>
      <c r="R86" s="50"/>
      <c r="S86" s="50"/>
      <c r="T86" s="51">
        <f t="shared" si="2"/>
        <v>10</v>
      </c>
      <c r="U86" s="52"/>
      <c r="V86" s="53">
        <f>SUM(T86:T88)+IF(ISNUMBER(U86),U86,0)+IF(ISNUMBER(U87),U87,0)+IF(ISNUMBER(U88),U88,0)</f>
        <v>25</v>
      </c>
      <c r="W86" s="54">
        <f>COUNTIF($E86:$S86,0)+COUNTIF($E87:$S87,0)+COUNTIF($E88:$S88,0)</f>
        <v>17</v>
      </c>
      <c r="X86" s="54">
        <f>COUNTIF($E86:$S86,1)+COUNTIF($E87:$S87,1)+COUNTIF($E88:$S88,1)</f>
        <v>6</v>
      </c>
      <c r="Y86" s="54">
        <f>COUNTIF($E86:$S86,2)+COUNTIF($E87:$S87,2)+COUNTIF($E88:$S88,2)</f>
        <v>2</v>
      </c>
      <c r="Z86" s="54">
        <f>COUNTIF($E86:$S86,3)+COUNTIF($E87:$S87,3)+COUNTIF($E88:$S88,3)</f>
        <v>5</v>
      </c>
      <c r="AA86" s="54">
        <f>COUNTIF($E86:$S86,5)+COUNTIF($E87:$S87,5)+COUNTIF($E88:$S88,5)</f>
        <v>0</v>
      </c>
      <c r="AB86" s="55">
        <f>COUNTIF($E86:$S86,"5*")+COUNTIF($E87:$S87,"5*")+COUNTIF($E88:$S88,"5*")</f>
        <v>0</v>
      </c>
      <c r="AC86" s="56">
        <f>COUNTIF($E86:$S86,20)+COUNTIF($E87:$S87,20)+COUNTIF($E88:$S88,20)</f>
        <v>0</v>
      </c>
    </row>
    <row r="87" spans="1:29" ht="16.5" thickBot="1">
      <c r="A87" s="57" t="s">
        <v>138</v>
      </c>
      <c r="B87" s="58" t="s">
        <v>17</v>
      </c>
      <c r="C87" s="58" t="s">
        <v>87</v>
      </c>
      <c r="D87" s="58"/>
      <c r="E87" s="59">
        <v>0</v>
      </c>
      <c r="F87" s="59">
        <v>0</v>
      </c>
      <c r="G87" s="59">
        <v>0</v>
      </c>
      <c r="H87" s="59">
        <v>1</v>
      </c>
      <c r="I87" s="59">
        <v>0</v>
      </c>
      <c r="J87" s="59">
        <v>0</v>
      </c>
      <c r="K87" s="59">
        <v>0</v>
      </c>
      <c r="L87" s="59">
        <v>1</v>
      </c>
      <c r="M87" s="59">
        <v>1</v>
      </c>
      <c r="N87" s="59">
        <v>3</v>
      </c>
      <c r="O87" s="59"/>
      <c r="P87" s="59"/>
      <c r="Q87" s="59"/>
      <c r="R87" s="59"/>
      <c r="S87" s="59"/>
      <c r="T87" s="60">
        <f t="shared" si="2"/>
        <v>6</v>
      </c>
      <c r="U87" s="61"/>
      <c r="V87" s="62">
        <v>0.4944444444444443</v>
      </c>
      <c r="W87" s="63" t="s">
        <v>19</v>
      </c>
      <c r="X87" s="64"/>
      <c r="Y87" s="64"/>
      <c r="Z87" s="65"/>
      <c r="AA87" s="65"/>
      <c r="AB87" s="66"/>
      <c r="AC87" s="67" t="str">
        <f>TEXT( (V88-V87+0.00000000000001),"[hh].mm.ss")</f>
        <v>05.01.33</v>
      </c>
    </row>
    <row r="88" spans="1:29" ht="15.75" thickBot="1">
      <c r="A88" s="34" t="s">
        <v>20</v>
      </c>
      <c r="B88" s="35" t="s">
        <v>37</v>
      </c>
      <c r="C88" s="15"/>
      <c r="D88" s="16"/>
      <c r="E88" s="68">
        <v>0</v>
      </c>
      <c r="F88" s="68">
        <v>0</v>
      </c>
      <c r="G88" s="68">
        <v>0</v>
      </c>
      <c r="H88" s="68">
        <v>3</v>
      </c>
      <c r="I88" s="68">
        <v>0</v>
      </c>
      <c r="J88" s="68">
        <v>0</v>
      </c>
      <c r="K88" s="68">
        <v>0</v>
      </c>
      <c r="L88" s="68">
        <v>1</v>
      </c>
      <c r="M88" s="68">
        <v>3</v>
      </c>
      <c r="N88" s="68">
        <v>2</v>
      </c>
      <c r="O88" s="68"/>
      <c r="P88" s="68"/>
      <c r="Q88" s="68"/>
      <c r="R88" s="68"/>
      <c r="S88" s="68"/>
      <c r="T88" s="69">
        <f t="shared" si="2"/>
        <v>9</v>
      </c>
      <c r="U88" s="70"/>
      <c r="V88" s="71">
        <v>0.70385416666666656</v>
      </c>
      <c r="W88" s="72" t="s">
        <v>22</v>
      </c>
      <c r="X88" s="73"/>
      <c r="Y88" s="73"/>
      <c r="Z88" s="74"/>
      <c r="AA88" s="75"/>
      <c r="AB88" s="76"/>
      <c r="AC88" s="77" t="str">
        <f>TEXT(IF($E86="","",(IF($E87="",T86/(15-(COUNTIF($E86:$S86,""))),(IF($E88="",(T86+T87)/(30-(COUNTIF($E86:$S86,"")+COUNTIF($E87:$S87,""))), (T86+T87+T88)/(45-(COUNTIF($E86:$S86,"")+COUNTIF($E87:$S87,"")+COUNTIF($E88:$S88,"")))))))),"0,00")</f>
        <v>0,83</v>
      </c>
    </row>
    <row r="89" spans="1:29" ht="15.75" thickBot="1">
      <c r="A89" s="47">
        <v>109</v>
      </c>
      <c r="B89" s="48" t="s">
        <v>88</v>
      </c>
      <c r="C89" s="49" t="s">
        <v>76</v>
      </c>
      <c r="D89" s="49"/>
      <c r="E89" s="50">
        <v>1</v>
      </c>
      <c r="F89" s="50">
        <v>3</v>
      </c>
      <c r="G89" s="50">
        <v>1</v>
      </c>
      <c r="H89" s="50">
        <v>3</v>
      </c>
      <c r="I89" s="50">
        <v>1</v>
      </c>
      <c r="J89" s="50">
        <v>0</v>
      </c>
      <c r="K89" s="50">
        <v>1</v>
      </c>
      <c r="L89" s="50">
        <v>0</v>
      </c>
      <c r="M89" s="50">
        <v>2</v>
      </c>
      <c r="N89" s="50">
        <v>0</v>
      </c>
      <c r="O89" s="50"/>
      <c r="P89" s="50"/>
      <c r="Q89" s="50"/>
      <c r="R89" s="50"/>
      <c r="S89" s="50"/>
      <c r="T89" s="51">
        <f t="shared" si="2"/>
        <v>12</v>
      </c>
      <c r="U89" s="52"/>
      <c r="V89" s="53">
        <f>SUM(T89:T91)+IF(ISNUMBER(U89),U89,0)+IF(ISNUMBER(U90),U90,0)+IF(ISNUMBER(U91),U91,0)</f>
        <v>28</v>
      </c>
      <c r="W89" s="54">
        <f>COUNTIF($E89:$S89,0)+COUNTIF($E90:$S90,0)+COUNTIF($E91:$S91,0)</f>
        <v>13</v>
      </c>
      <c r="X89" s="54">
        <f>COUNTIF($E89:$S89,1)+COUNTIF($E90:$S90,1)+COUNTIF($E91:$S91,1)</f>
        <v>10</v>
      </c>
      <c r="Y89" s="54">
        <f>COUNTIF($E89:$S89,2)+COUNTIF($E90:$S90,2)+COUNTIF($E91:$S91,2)</f>
        <v>3</v>
      </c>
      <c r="Z89" s="54">
        <f>COUNTIF($E89:$S89,3)+COUNTIF($E90:$S90,3)+COUNTIF($E91:$S91,3)</f>
        <v>4</v>
      </c>
      <c r="AA89" s="54">
        <f>COUNTIF($E89:$S89,5)+COUNTIF($E90:$S90,5)+COUNTIF($E91:$S91,5)</f>
        <v>0</v>
      </c>
      <c r="AB89" s="55">
        <f>COUNTIF($E89:$S89,"5*")+COUNTIF($E90:$S90,"5*")+COUNTIF($E91:$S91,"5*")</f>
        <v>0</v>
      </c>
      <c r="AC89" s="56">
        <f>COUNTIF($E89:$S89,20)+COUNTIF($E90:$S90,20)+COUNTIF($E91:$S91,20)</f>
        <v>0</v>
      </c>
    </row>
    <row r="90" spans="1:29" ht="16.5" thickBot="1">
      <c r="A90" s="57" t="s">
        <v>139</v>
      </c>
      <c r="B90" s="58" t="s">
        <v>17</v>
      </c>
      <c r="C90" s="58" t="s">
        <v>42</v>
      </c>
      <c r="D90" s="58"/>
      <c r="E90" s="59">
        <v>0</v>
      </c>
      <c r="F90" s="59">
        <v>1</v>
      </c>
      <c r="G90" s="59">
        <v>0</v>
      </c>
      <c r="H90" s="59">
        <v>3</v>
      </c>
      <c r="I90" s="59">
        <v>1</v>
      </c>
      <c r="J90" s="59">
        <v>0</v>
      </c>
      <c r="K90" s="59">
        <v>2</v>
      </c>
      <c r="L90" s="59">
        <v>1</v>
      </c>
      <c r="M90" s="59">
        <v>1</v>
      </c>
      <c r="N90" s="59">
        <v>0</v>
      </c>
      <c r="O90" s="59"/>
      <c r="P90" s="59"/>
      <c r="Q90" s="59"/>
      <c r="R90" s="59"/>
      <c r="S90" s="59"/>
      <c r="T90" s="60">
        <f t="shared" si="2"/>
        <v>9</v>
      </c>
      <c r="U90" s="61"/>
      <c r="V90" s="62">
        <v>0.49583333333333318</v>
      </c>
      <c r="W90" s="63" t="s">
        <v>19</v>
      </c>
      <c r="X90" s="64"/>
      <c r="Y90" s="64"/>
      <c r="Z90" s="65"/>
      <c r="AA90" s="65"/>
      <c r="AB90" s="66"/>
      <c r="AC90" s="67" t="str">
        <f>TEXT( (V91-V90+0.00000000000001),"[hh].mm.ss")</f>
        <v>05.26.35</v>
      </c>
    </row>
    <row r="91" spans="1:29" ht="15.75" thickBot="1">
      <c r="A91" s="34" t="s">
        <v>20</v>
      </c>
      <c r="B91" s="35" t="s">
        <v>37</v>
      </c>
      <c r="C91" s="15"/>
      <c r="D91" s="16"/>
      <c r="E91" s="68">
        <v>0</v>
      </c>
      <c r="F91" s="68">
        <v>1</v>
      </c>
      <c r="G91" s="68">
        <v>0</v>
      </c>
      <c r="H91" s="68">
        <v>3</v>
      </c>
      <c r="I91" s="68">
        <v>1</v>
      </c>
      <c r="J91" s="68">
        <v>0</v>
      </c>
      <c r="K91" s="68">
        <v>2</v>
      </c>
      <c r="L91" s="68">
        <v>0</v>
      </c>
      <c r="M91" s="68">
        <v>0</v>
      </c>
      <c r="N91" s="68">
        <v>0</v>
      </c>
      <c r="O91" s="68"/>
      <c r="P91" s="68"/>
      <c r="Q91" s="68"/>
      <c r="R91" s="68"/>
      <c r="S91" s="68"/>
      <c r="T91" s="69">
        <f t="shared" si="2"/>
        <v>7</v>
      </c>
      <c r="U91" s="70"/>
      <c r="V91" s="71">
        <v>0.72262731481481479</v>
      </c>
      <c r="W91" s="72" t="s">
        <v>22</v>
      </c>
      <c r="X91" s="73"/>
      <c r="Y91" s="73"/>
      <c r="Z91" s="74"/>
      <c r="AA91" s="75"/>
      <c r="AB91" s="76"/>
      <c r="AC91" s="77" t="str">
        <f>TEXT(IF($E89="","",(IF($E90="",T89/(15-(COUNTIF($E89:$S89,""))),(IF($E91="",(T89+T90)/(30-(COUNTIF($E89:$S89,"")+COUNTIF($E90:$S90,""))), (T89+T90+T91)/(45-(COUNTIF($E89:$S89,"")+COUNTIF($E90:$S90,"")+COUNTIF($E91:$S91,"")))))))),"0,00")</f>
        <v>0,93</v>
      </c>
    </row>
    <row r="92" spans="1:29" ht="15.75" thickBot="1">
      <c r="A92" s="47">
        <v>106</v>
      </c>
      <c r="B92" s="48" t="s">
        <v>89</v>
      </c>
      <c r="C92" s="49" t="s">
        <v>90</v>
      </c>
      <c r="D92" s="49"/>
      <c r="E92" s="50">
        <v>0</v>
      </c>
      <c r="F92" s="50">
        <v>0</v>
      </c>
      <c r="G92" s="50">
        <v>0</v>
      </c>
      <c r="H92" s="50">
        <v>3</v>
      </c>
      <c r="I92" s="50">
        <v>1</v>
      </c>
      <c r="J92" s="50">
        <v>0</v>
      </c>
      <c r="K92" s="50">
        <v>0</v>
      </c>
      <c r="L92" s="50">
        <v>0</v>
      </c>
      <c r="M92" s="50">
        <v>3</v>
      </c>
      <c r="N92" s="50">
        <v>3</v>
      </c>
      <c r="O92" s="50"/>
      <c r="P92" s="50"/>
      <c r="Q92" s="50"/>
      <c r="R92" s="50"/>
      <c r="S92" s="50"/>
      <c r="T92" s="51">
        <f t="shared" si="2"/>
        <v>10</v>
      </c>
      <c r="U92" s="52"/>
      <c r="V92" s="53">
        <f>SUM(T92:T94)+IF(ISNUMBER(U92),U92,0)+IF(ISNUMBER(U93),U93,0)+IF(ISNUMBER(U94),U94,0)</f>
        <v>29</v>
      </c>
      <c r="W92" s="54">
        <f>COUNTIF($E92:$S92,0)+COUNTIF($E93:$S93,0)+COUNTIF($E94:$S94,0)</f>
        <v>14</v>
      </c>
      <c r="X92" s="54">
        <f>COUNTIF($E92:$S92,1)+COUNTIF($E93:$S93,1)+COUNTIF($E94:$S94,1)</f>
        <v>9</v>
      </c>
      <c r="Y92" s="54">
        <f>COUNTIF($E92:$S92,2)+COUNTIF($E93:$S93,2)+COUNTIF($E94:$S94,2)</f>
        <v>1</v>
      </c>
      <c r="Z92" s="54">
        <f>COUNTIF($E92:$S92,3)+COUNTIF($E93:$S93,3)+COUNTIF($E94:$S94,3)</f>
        <v>6</v>
      </c>
      <c r="AA92" s="54">
        <f>COUNTIF($E92:$S92,5)+COUNTIF($E93:$S93,5)+COUNTIF($E94:$S94,5)</f>
        <v>0</v>
      </c>
      <c r="AB92" s="55">
        <f>COUNTIF($E92:$S92,"5*")+COUNTIF($E93:$S93,"5*")+COUNTIF($E94:$S94,"5*")</f>
        <v>0</v>
      </c>
      <c r="AC92" s="56">
        <f>COUNTIF($E92:$S92,20)+COUNTIF($E93:$S93,20)+COUNTIF($E94:$S94,20)</f>
        <v>0</v>
      </c>
    </row>
    <row r="93" spans="1:29" ht="16.5" thickBot="1">
      <c r="A93" s="57" t="s">
        <v>140</v>
      </c>
      <c r="B93" s="58" t="s">
        <v>17</v>
      </c>
      <c r="C93" s="58" t="s">
        <v>18</v>
      </c>
      <c r="D93" s="58"/>
      <c r="E93" s="59">
        <v>1</v>
      </c>
      <c r="F93" s="59">
        <v>0</v>
      </c>
      <c r="G93" s="59">
        <v>0</v>
      </c>
      <c r="H93" s="59">
        <v>2</v>
      </c>
      <c r="I93" s="59">
        <v>0</v>
      </c>
      <c r="J93" s="59">
        <v>0</v>
      </c>
      <c r="K93" s="59">
        <v>1</v>
      </c>
      <c r="L93" s="59">
        <v>1</v>
      </c>
      <c r="M93" s="59">
        <v>3</v>
      </c>
      <c r="N93" s="59">
        <v>3</v>
      </c>
      <c r="O93" s="59"/>
      <c r="P93" s="59"/>
      <c r="Q93" s="59"/>
      <c r="R93" s="59"/>
      <c r="S93" s="59"/>
      <c r="T93" s="60">
        <f t="shared" si="2"/>
        <v>11</v>
      </c>
      <c r="U93" s="61"/>
      <c r="V93" s="62">
        <v>0.49791666666666651</v>
      </c>
      <c r="W93" s="63" t="s">
        <v>19</v>
      </c>
      <c r="X93" s="64"/>
      <c r="Y93" s="64"/>
      <c r="Z93" s="65"/>
      <c r="AA93" s="65"/>
      <c r="AB93" s="66"/>
      <c r="AC93" s="67" t="str">
        <f>TEXT( (V94-V93+0.00000000000001),"[hh].mm.ss")</f>
        <v>05.10.22</v>
      </c>
    </row>
    <row r="94" spans="1:29" ht="15.75" thickBot="1">
      <c r="A94" s="34" t="s">
        <v>20</v>
      </c>
      <c r="B94" s="35" t="s">
        <v>55</v>
      </c>
      <c r="C94" s="15"/>
      <c r="D94" s="16"/>
      <c r="E94" s="68">
        <v>0</v>
      </c>
      <c r="F94" s="68">
        <v>1</v>
      </c>
      <c r="G94" s="68">
        <v>0</v>
      </c>
      <c r="H94" s="68">
        <v>1</v>
      </c>
      <c r="I94" s="68">
        <v>0</v>
      </c>
      <c r="J94" s="68">
        <v>0</v>
      </c>
      <c r="K94" s="68">
        <v>1</v>
      </c>
      <c r="L94" s="68">
        <v>1</v>
      </c>
      <c r="M94" s="68">
        <v>3</v>
      </c>
      <c r="N94" s="68">
        <v>1</v>
      </c>
      <c r="O94" s="68"/>
      <c r="P94" s="68"/>
      <c r="Q94" s="68"/>
      <c r="R94" s="68"/>
      <c r="S94" s="68"/>
      <c r="T94" s="69">
        <f t="shared" si="2"/>
        <v>8</v>
      </c>
      <c r="U94" s="70"/>
      <c r="V94" s="71">
        <v>0.7134490740740741</v>
      </c>
      <c r="W94" s="72" t="s">
        <v>22</v>
      </c>
      <c r="X94" s="73"/>
      <c r="Y94" s="73"/>
      <c r="Z94" s="74"/>
      <c r="AA94" s="75"/>
      <c r="AB94" s="76"/>
      <c r="AC94" s="77" t="str">
        <f>TEXT(IF($E92="","",(IF($E93="",T92/(15-(COUNTIF($E92:$S92,""))),(IF($E94="",(T92+T93)/(30-(COUNTIF($E92:$S92,"")+COUNTIF($E93:$S93,""))), (T92+T93+T94)/(45-(COUNTIF($E92:$S92,"")+COUNTIF($E93:$S93,"")+COUNTIF($E94:$S94,"")))))))),"0,00")</f>
        <v>0,97</v>
      </c>
    </row>
    <row r="95" spans="1:29" ht="15.75" thickBot="1">
      <c r="A95" s="47">
        <v>133</v>
      </c>
      <c r="B95" s="48" t="s">
        <v>91</v>
      </c>
      <c r="C95" s="49" t="s">
        <v>92</v>
      </c>
      <c r="D95" s="49"/>
      <c r="E95" s="50">
        <v>1</v>
      </c>
      <c r="F95" s="50">
        <v>0</v>
      </c>
      <c r="G95" s="50">
        <v>0</v>
      </c>
      <c r="H95" s="50">
        <v>5</v>
      </c>
      <c r="I95" s="50">
        <v>0</v>
      </c>
      <c r="J95" s="50">
        <v>0</v>
      </c>
      <c r="K95" s="50">
        <v>1</v>
      </c>
      <c r="L95" s="50">
        <v>3</v>
      </c>
      <c r="M95" s="50">
        <v>1</v>
      </c>
      <c r="N95" s="50">
        <v>1</v>
      </c>
      <c r="O95" s="50"/>
      <c r="P95" s="50"/>
      <c r="Q95" s="50"/>
      <c r="R95" s="50"/>
      <c r="S95" s="50"/>
      <c r="T95" s="51">
        <f t="shared" si="2"/>
        <v>12</v>
      </c>
      <c r="U95" s="52"/>
      <c r="V95" s="53">
        <f>SUM(T95:T97)+IF(ISNUMBER(U95),U95,0)+IF(ISNUMBER(U96),U96,0)+IF(ISNUMBER(U97),U97,0)</f>
        <v>30</v>
      </c>
      <c r="W95" s="54">
        <f>COUNTIF($E95:$S95,0)+COUNTIF($E96:$S96,0)+COUNTIF($E97:$S97,0)</f>
        <v>17</v>
      </c>
      <c r="X95" s="54">
        <f>COUNTIF($E95:$S95,1)+COUNTIF($E96:$S96,1)+COUNTIF($E97:$S97,1)</f>
        <v>6</v>
      </c>
      <c r="Y95" s="54">
        <f>COUNTIF($E95:$S95,2)+COUNTIF($E96:$S96,2)+COUNTIF($E97:$S97,2)</f>
        <v>3</v>
      </c>
      <c r="Z95" s="54">
        <f>COUNTIF($E95:$S95,3)+COUNTIF($E96:$S96,3)+COUNTIF($E97:$S97,3)</f>
        <v>1</v>
      </c>
      <c r="AA95" s="54">
        <f>COUNTIF($E95:$S95,5)+COUNTIF($E96:$S96,5)+COUNTIF($E97:$S97,5)</f>
        <v>3</v>
      </c>
      <c r="AB95" s="55">
        <f>COUNTIF($E95:$S95,"5*")+COUNTIF($E96:$S96,"5*")+COUNTIF($E97:$S97,"5*")</f>
        <v>0</v>
      </c>
      <c r="AC95" s="56">
        <f>COUNTIF($E95:$S95,20)+COUNTIF($E96:$S96,20)+COUNTIF($E97:$S97,20)</f>
        <v>0</v>
      </c>
    </row>
    <row r="96" spans="1:29" ht="16.5" thickBot="1">
      <c r="A96" s="57" t="s">
        <v>141</v>
      </c>
      <c r="B96" s="58" t="s">
        <v>17</v>
      </c>
      <c r="C96" s="58" t="s">
        <v>25</v>
      </c>
      <c r="D96" s="58"/>
      <c r="E96" s="59">
        <v>0</v>
      </c>
      <c r="F96" s="59">
        <v>1</v>
      </c>
      <c r="G96" s="59">
        <v>0</v>
      </c>
      <c r="H96" s="59">
        <v>5</v>
      </c>
      <c r="I96" s="59">
        <v>2</v>
      </c>
      <c r="J96" s="59">
        <v>0</v>
      </c>
      <c r="K96" s="59">
        <v>0</v>
      </c>
      <c r="L96" s="59">
        <v>0</v>
      </c>
      <c r="M96" s="59">
        <v>5</v>
      </c>
      <c r="N96" s="59">
        <v>0</v>
      </c>
      <c r="O96" s="59"/>
      <c r="P96" s="59"/>
      <c r="Q96" s="59"/>
      <c r="R96" s="59"/>
      <c r="S96" s="59"/>
      <c r="T96" s="60">
        <f t="shared" si="2"/>
        <v>13</v>
      </c>
      <c r="U96" s="61"/>
      <c r="V96" s="62">
        <v>0.49166666666666653</v>
      </c>
      <c r="W96" s="63" t="s">
        <v>19</v>
      </c>
      <c r="X96" s="64"/>
      <c r="Y96" s="64"/>
      <c r="Z96" s="65"/>
      <c r="AA96" s="65"/>
      <c r="AB96" s="66"/>
      <c r="AC96" s="67" t="str">
        <f>TEXT( (V97-V96+0.00000000000001),"[hh].mm.ss")</f>
        <v>05.15.30</v>
      </c>
    </row>
    <row r="97" spans="1:29" ht="15.75" thickBot="1">
      <c r="A97" s="34" t="s">
        <v>20</v>
      </c>
      <c r="B97" s="35" t="s">
        <v>37</v>
      </c>
      <c r="C97" s="15"/>
      <c r="D97" s="16"/>
      <c r="E97" s="68">
        <v>0</v>
      </c>
      <c r="F97" s="68">
        <v>0</v>
      </c>
      <c r="G97" s="68">
        <v>0</v>
      </c>
      <c r="H97" s="68">
        <v>2</v>
      </c>
      <c r="I97" s="68">
        <v>0</v>
      </c>
      <c r="J97" s="68">
        <v>0</v>
      </c>
      <c r="K97" s="68">
        <v>2</v>
      </c>
      <c r="L97" s="68">
        <v>0</v>
      </c>
      <c r="M97" s="68">
        <v>0</v>
      </c>
      <c r="N97" s="68">
        <v>1</v>
      </c>
      <c r="O97" s="68"/>
      <c r="P97" s="68"/>
      <c r="Q97" s="68"/>
      <c r="R97" s="68"/>
      <c r="S97" s="68"/>
      <c r="T97" s="69">
        <f t="shared" si="2"/>
        <v>5</v>
      </c>
      <c r="U97" s="70"/>
      <c r="V97" s="71">
        <v>0.71076388888888886</v>
      </c>
      <c r="W97" s="72" t="s">
        <v>22</v>
      </c>
      <c r="X97" s="73"/>
      <c r="Y97" s="73"/>
      <c r="Z97" s="74"/>
      <c r="AA97" s="75"/>
      <c r="AB97" s="76"/>
      <c r="AC97" s="77" t="str">
        <f>TEXT(IF($E95="","",(IF($E96="",T95/(15-(COUNTIF($E95:$S95,""))),(IF($E97="",(T95+T96)/(30-(COUNTIF($E95:$S95,"")+COUNTIF($E96:$S96,""))), (T95+T96+T97)/(45-(COUNTIF($E95:$S95,"")+COUNTIF($E96:$S96,"")+COUNTIF($E97:$S97,"")))))))),"0,00")</f>
        <v>1,00</v>
      </c>
    </row>
    <row r="98" spans="1:29" ht="15.75" thickBot="1">
      <c r="A98" s="47">
        <v>107</v>
      </c>
      <c r="B98" s="48" t="s">
        <v>93</v>
      </c>
      <c r="C98" s="49" t="s">
        <v>94</v>
      </c>
      <c r="D98" s="49"/>
      <c r="E98" s="50">
        <v>1</v>
      </c>
      <c r="F98" s="50">
        <v>2</v>
      </c>
      <c r="G98" s="50">
        <v>0</v>
      </c>
      <c r="H98" s="50">
        <v>3</v>
      </c>
      <c r="I98" s="50">
        <v>0</v>
      </c>
      <c r="J98" s="50">
        <v>0</v>
      </c>
      <c r="K98" s="50">
        <v>1</v>
      </c>
      <c r="L98" s="50">
        <v>1</v>
      </c>
      <c r="M98" s="50">
        <v>5</v>
      </c>
      <c r="N98" s="50">
        <v>1</v>
      </c>
      <c r="O98" s="50"/>
      <c r="P98" s="50"/>
      <c r="Q98" s="50"/>
      <c r="R98" s="50"/>
      <c r="S98" s="50"/>
      <c r="T98" s="51">
        <f t="shared" si="2"/>
        <v>14</v>
      </c>
      <c r="U98" s="52"/>
      <c r="V98" s="53">
        <f>SUM(T98:T100)+IF(ISNUMBER(U98),U98,0)+IF(ISNUMBER(U99),U99,0)+IF(ISNUMBER(U100),U100,0)</f>
        <v>34</v>
      </c>
      <c r="W98" s="54">
        <f>COUNTIF($E98:$S98,0)+COUNTIF($E99:$S99,0)+COUNTIF($E100:$S100,0)</f>
        <v>13</v>
      </c>
      <c r="X98" s="54">
        <f>COUNTIF($E98:$S98,1)+COUNTIF($E99:$S99,1)+COUNTIF($E100:$S100,1)</f>
        <v>9</v>
      </c>
      <c r="Y98" s="54">
        <f>COUNTIF($E98:$S98,2)+COUNTIF($E99:$S99,2)+COUNTIF($E100:$S100,2)</f>
        <v>3</v>
      </c>
      <c r="Z98" s="54">
        <f>COUNTIF($E98:$S98,3)+COUNTIF($E99:$S99,3)+COUNTIF($E100:$S100,3)</f>
        <v>3</v>
      </c>
      <c r="AA98" s="54">
        <f>COUNTIF($E98:$S98,5)+COUNTIF($E99:$S99,5)+COUNTIF($E100:$S100,5)</f>
        <v>2</v>
      </c>
      <c r="AB98" s="55">
        <f>COUNTIF($E98:$S98,"5*")+COUNTIF($E99:$S99,"5*")+COUNTIF($E100:$S100,"5*")</f>
        <v>0</v>
      </c>
      <c r="AC98" s="56">
        <f>COUNTIF($E98:$S98,20)+COUNTIF($E99:$S99,20)+COUNTIF($E100:$S100,20)</f>
        <v>0</v>
      </c>
    </row>
    <row r="99" spans="1:29" ht="16.5" thickBot="1">
      <c r="A99" s="57" t="s">
        <v>142</v>
      </c>
      <c r="B99" s="58" t="s">
        <v>17</v>
      </c>
      <c r="C99" s="58" t="s">
        <v>18</v>
      </c>
      <c r="D99" s="58"/>
      <c r="E99" s="59">
        <v>1</v>
      </c>
      <c r="F99" s="59">
        <v>2</v>
      </c>
      <c r="G99" s="59">
        <v>0</v>
      </c>
      <c r="H99" s="59">
        <v>3</v>
      </c>
      <c r="I99" s="59">
        <v>0</v>
      </c>
      <c r="J99" s="59">
        <v>0</v>
      </c>
      <c r="K99" s="59">
        <v>1</v>
      </c>
      <c r="L99" s="59">
        <v>0</v>
      </c>
      <c r="M99" s="59">
        <v>1</v>
      </c>
      <c r="N99" s="59">
        <v>3</v>
      </c>
      <c r="O99" s="59"/>
      <c r="P99" s="59"/>
      <c r="Q99" s="59"/>
      <c r="R99" s="59"/>
      <c r="S99" s="59"/>
      <c r="T99" s="60">
        <f t="shared" si="2"/>
        <v>11</v>
      </c>
      <c r="U99" s="61"/>
      <c r="V99" s="62">
        <v>0.49722222222222207</v>
      </c>
      <c r="W99" s="63" t="s">
        <v>19</v>
      </c>
      <c r="X99" s="64"/>
      <c r="Y99" s="64"/>
      <c r="Z99" s="65"/>
      <c r="AA99" s="65"/>
      <c r="AB99" s="66"/>
      <c r="AC99" s="67" t="str">
        <f>TEXT( (V100-V99+0.00000000000001),"[hh].mm.ss")</f>
        <v>04.50.20</v>
      </c>
    </row>
    <row r="100" spans="1:29" ht="15.75" thickBot="1">
      <c r="A100" s="34" t="s">
        <v>20</v>
      </c>
      <c r="B100" s="35" t="s">
        <v>95</v>
      </c>
      <c r="C100" s="15"/>
      <c r="D100" s="16"/>
      <c r="E100" s="68">
        <v>0</v>
      </c>
      <c r="F100" s="68">
        <v>5</v>
      </c>
      <c r="G100" s="68">
        <v>1</v>
      </c>
      <c r="H100" s="68">
        <v>0</v>
      </c>
      <c r="I100" s="68">
        <v>0</v>
      </c>
      <c r="J100" s="68">
        <v>0</v>
      </c>
      <c r="K100" s="68">
        <v>0</v>
      </c>
      <c r="L100" s="68">
        <v>0</v>
      </c>
      <c r="M100" s="68">
        <v>2</v>
      </c>
      <c r="N100" s="68">
        <v>1</v>
      </c>
      <c r="O100" s="68"/>
      <c r="P100" s="68"/>
      <c r="Q100" s="68"/>
      <c r="R100" s="68"/>
      <c r="S100" s="68"/>
      <c r="T100" s="69">
        <f t="shared" si="2"/>
        <v>9</v>
      </c>
      <c r="U100" s="70"/>
      <c r="V100" s="71">
        <v>0.69884259259259263</v>
      </c>
      <c r="W100" s="72" t="s">
        <v>22</v>
      </c>
      <c r="X100" s="73"/>
      <c r="Y100" s="73"/>
      <c r="Z100" s="74"/>
      <c r="AA100" s="75"/>
      <c r="AB100" s="76"/>
      <c r="AC100" s="77" t="str">
        <f>TEXT(IF($E98="","",(IF($E99="",T98/(15-(COUNTIF($E98:$S98,""))),(IF($E100="",(T98+T99)/(30-(COUNTIF($E98:$S98,"")+COUNTIF($E99:$S99,""))), (T98+T99+T100)/(45-(COUNTIF($E98:$S98,"")+COUNTIF($E99:$S99,"")+COUNTIF($E100:$S100,"")))))))),"0,00")</f>
        <v>1,13</v>
      </c>
    </row>
    <row r="101" spans="1:29" ht="15.75" thickBot="1">
      <c r="A101" s="47">
        <v>119</v>
      </c>
      <c r="B101" s="48" t="s">
        <v>96</v>
      </c>
      <c r="C101" s="49" t="s">
        <v>78</v>
      </c>
      <c r="D101" s="49"/>
      <c r="E101" s="50">
        <v>0</v>
      </c>
      <c r="F101" s="50">
        <v>0</v>
      </c>
      <c r="G101" s="50">
        <v>1</v>
      </c>
      <c r="H101" s="50">
        <v>5</v>
      </c>
      <c r="I101" s="50">
        <v>2</v>
      </c>
      <c r="J101" s="50">
        <v>0</v>
      </c>
      <c r="K101" s="50">
        <v>3</v>
      </c>
      <c r="L101" s="50">
        <v>2</v>
      </c>
      <c r="M101" s="50">
        <v>5</v>
      </c>
      <c r="N101" s="50">
        <v>3</v>
      </c>
      <c r="O101" s="50"/>
      <c r="P101" s="50"/>
      <c r="Q101" s="50"/>
      <c r="R101" s="50"/>
      <c r="S101" s="50"/>
      <c r="T101" s="51">
        <f t="shared" si="2"/>
        <v>21</v>
      </c>
      <c r="U101" s="52"/>
      <c r="V101" s="53">
        <f>SUM(T101:T103)+IF(ISNUMBER(U101),U101,0)+IF(ISNUMBER(U102),U102,0)+IF(ISNUMBER(U103),U103,0)</f>
        <v>43</v>
      </c>
      <c r="W101" s="54">
        <f>COUNTIF($E101:$S101,0)+COUNTIF($E102:$S102,0)+COUNTIF($E103:$S103,0)</f>
        <v>12</v>
      </c>
      <c r="X101" s="54">
        <f>COUNTIF($E101:$S101,1)+COUNTIF($E102:$S102,1)+COUNTIF($E103:$S103,1)</f>
        <v>7</v>
      </c>
      <c r="Y101" s="54">
        <f>COUNTIF($E101:$S101,2)+COUNTIF($E102:$S102,2)+COUNTIF($E103:$S103,2)</f>
        <v>3</v>
      </c>
      <c r="Z101" s="54">
        <f>COUNTIF($E101:$S101,3)+COUNTIF($E102:$S102,3)+COUNTIF($E103:$S103,3)</f>
        <v>5</v>
      </c>
      <c r="AA101" s="54">
        <f>COUNTIF($E101:$S101,5)+COUNTIF($E102:$S102,5)+COUNTIF($E103:$S103,5)</f>
        <v>3</v>
      </c>
      <c r="AB101" s="55">
        <f>COUNTIF($E101:$S101,"5*")+COUNTIF($E102:$S102,"5*")+COUNTIF($E103:$S103,"5*")</f>
        <v>0</v>
      </c>
      <c r="AC101" s="56">
        <f>COUNTIF($E101:$S101,20)+COUNTIF($E102:$S102,20)+COUNTIF($E103:$S103,20)</f>
        <v>0</v>
      </c>
    </row>
    <row r="102" spans="1:29" ht="16.5" thickBot="1">
      <c r="A102" s="57" t="s">
        <v>143</v>
      </c>
      <c r="B102" s="58" t="s">
        <v>17</v>
      </c>
      <c r="C102" s="58" t="s">
        <v>25</v>
      </c>
      <c r="D102" s="58"/>
      <c r="E102" s="59">
        <v>1</v>
      </c>
      <c r="F102" s="59">
        <v>0</v>
      </c>
      <c r="G102" s="59">
        <v>0</v>
      </c>
      <c r="H102" s="59">
        <v>3</v>
      </c>
      <c r="I102" s="59">
        <v>1</v>
      </c>
      <c r="J102" s="59">
        <v>0</v>
      </c>
      <c r="K102" s="59">
        <v>1</v>
      </c>
      <c r="L102" s="59">
        <v>0</v>
      </c>
      <c r="M102" s="59">
        <v>3</v>
      </c>
      <c r="N102" s="59">
        <v>1</v>
      </c>
      <c r="O102" s="59"/>
      <c r="P102" s="59"/>
      <c r="Q102" s="59"/>
      <c r="R102" s="59"/>
      <c r="S102" s="59"/>
      <c r="T102" s="60">
        <f t="shared" si="2"/>
        <v>10</v>
      </c>
      <c r="U102" s="61"/>
      <c r="V102" s="62">
        <v>0.49236111111111097</v>
      </c>
      <c r="W102" s="63" t="s">
        <v>19</v>
      </c>
      <c r="X102" s="64"/>
      <c r="Y102" s="64"/>
      <c r="Z102" s="65"/>
      <c r="AA102" s="65"/>
      <c r="AB102" s="66"/>
      <c r="AC102" s="67" t="str">
        <f>TEXT( (V103-V102+0.00000000000001),"[hh].mm.ss")</f>
        <v>05.13.47</v>
      </c>
    </row>
    <row r="103" spans="1:29" ht="15.75" thickBot="1">
      <c r="A103" s="34" t="s">
        <v>20</v>
      </c>
      <c r="B103" s="35" t="s">
        <v>37</v>
      </c>
      <c r="C103" s="15"/>
      <c r="D103" s="16"/>
      <c r="E103" s="68">
        <v>0</v>
      </c>
      <c r="F103" s="68">
        <v>2</v>
      </c>
      <c r="G103" s="68">
        <v>0</v>
      </c>
      <c r="H103" s="68">
        <v>5</v>
      </c>
      <c r="I103" s="68">
        <v>1</v>
      </c>
      <c r="J103" s="68">
        <v>0</v>
      </c>
      <c r="K103" s="68">
        <v>3</v>
      </c>
      <c r="L103" s="68">
        <v>0</v>
      </c>
      <c r="M103" s="68">
        <v>0</v>
      </c>
      <c r="N103" s="68">
        <v>1</v>
      </c>
      <c r="O103" s="68"/>
      <c r="P103" s="68"/>
      <c r="Q103" s="68"/>
      <c r="R103" s="68"/>
      <c r="S103" s="68"/>
      <c r="T103" s="69">
        <f t="shared" si="2"/>
        <v>12</v>
      </c>
      <c r="U103" s="70"/>
      <c r="V103" s="71">
        <v>0.71026620370370364</v>
      </c>
      <c r="W103" s="72" t="s">
        <v>22</v>
      </c>
      <c r="X103" s="73"/>
      <c r="Y103" s="73"/>
      <c r="Z103" s="74"/>
      <c r="AA103" s="75"/>
      <c r="AB103" s="76"/>
      <c r="AC103" s="77" t="str">
        <f>TEXT(IF($E101="","",(IF($E102="",T101/(15-(COUNTIF($E101:$S101,""))),(IF($E103="",(T101+T102)/(30-(COUNTIF($E101:$S101,"")+COUNTIF($E102:$S102,""))), (T101+T102+T103)/(45-(COUNTIF($E101:$S101,"")+COUNTIF($E102:$S102,"")+COUNTIF($E103:$S103,"")))))))),"0,00")</f>
        <v>1,43</v>
      </c>
    </row>
    <row r="104" spans="1:29" ht="15.75" thickBot="1">
      <c r="A104" s="47">
        <v>140</v>
      </c>
      <c r="B104" s="48" t="s">
        <v>82</v>
      </c>
      <c r="C104" s="49" t="s">
        <v>92</v>
      </c>
      <c r="D104" s="49"/>
      <c r="E104" s="50">
        <v>1</v>
      </c>
      <c r="F104" s="50">
        <v>1</v>
      </c>
      <c r="G104" s="50">
        <v>0</v>
      </c>
      <c r="H104" s="50">
        <v>3</v>
      </c>
      <c r="I104" s="50">
        <v>1</v>
      </c>
      <c r="J104" s="50">
        <v>0</v>
      </c>
      <c r="K104" s="50">
        <v>3</v>
      </c>
      <c r="L104" s="50">
        <v>3</v>
      </c>
      <c r="M104" s="50">
        <v>3</v>
      </c>
      <c r="N104" s="50">
        <v>1</v>
      </c>
      <c r="O104" s="50"/>
      <c r="P104" s="50"/>
      <c r="Q104" s="50"/>
      <c r="R104" s="50"/>
      <c r="S104" s="50"/>
      <c r="T104" s="51">
        <f t="shared" ref="T104:T135" si="3">IF(E104="","",SUM(E104:S104)+(COUNTIF(E104:S104,"5*")*5))</f>
        <v>16</v>
      </c>
      <c r="U104" s="52"/>
      <c r="V104" s="53">
        <f>SUM(T104:T106)+IF(ISNUMBER(U104),U104,0)+IF(ISNUMBER(U105),U105,0)+IF(ISNUMBER(U106),U106,0)</f>
        <v>43</v>
      </c>
      <c r="W104" s="54">
        <f>COUNTIF($E104:$S104,0)+COUNTIF($E105:$S105,0)+COUNTIF($E106:$S106,0)</f>
        <v>10</v>
      </c>
      <c r="X104" s="54">
        <f>COUNTIF($E104:$S104,1)+COUNTIF($E105:$S105,1)+COUNTIF($E106:$S106,1)</f>
        <v>7</v>
      </c>
      <c r="Y104" s="54">
        <f>COUNTIF($E104:$S104,2)+COUNTIF($E105:$S105,2)+COUNTIF($E106:$S106,2)</f>
        <v>5</v>
      </c>
      <c r="Z104" s="54">
        <f>COUNTIF($E104:$S104,3)+COUNTIF($E105:$S105,3)+COUNTIF($E106:$S106,3)</f>
        <v>7</v>
      </c>
      <c r="AA104" s="54">
        <f>COUNTIF($E104:$S104,5)+COUNTIF($E105:$S105,5)+COUNTIF($E106:$S106,5)</f>
        <v>1</v>
      </c>
      <c r="AB104" s="55">
        <f>COUNTIF($E104:$S104,"5*")+COUNTIF($E105:$S105,"5*")+COUNTIF($E106:$S106,"5*")</f>
        <v>0</v>
      </c>
      <c r="AC104" s="56">
        <f>COUNTIF($E104:$S104,20)+COUNTIF($E105:$S105,20)+COUNTIF($E106:$S106,20)</f>
        <v>0</v>
      </c>
    </row>
    <row r="105" spans="1:29" ht="16.5" thickBot="1">
      <c r="A105" s="57" t="s">
        <v>144</v>
      </c>
      <c r="B105" s="58" t="s">
        <v>17</v>
      </c>
      <c r="C105" s="58" t="s">
        <v>72</v>
      </c>
      <c r="D105" s="58"/>
      <c r="E105" s="59">
        <v>2</v>
      </c>
      <c r="F105" s="59">
        <v>1</v>
      </c>
      <c r="G105" s="59">
        <v>1</v>
      </c>
      <c r="H105" s="59">
        <v>3</v>
      </c>
      <c r="I105" s="59">
        <v>3</v>
      </c>
      <c r="J105" s="59">
        <v>0</v>
      </c>
      <c r="K105" s="59">
        <v>0</v>
      </c>
      <c r="L105" s="59">
        <v>1</v>
      </c>
      <c r="M105" s="59">
        <v>2</v>
      </c>
      <c r="N105" s="59">
        <v>0</v>
      </c>
      <c r="O105" s="59"/>
      <c r="P105" s="59"/>
      <c r="Q105" s="59"/>
      <c r="R105" s="59"/>
      <c r="S105" s="59"/>
      <c r="T105" s="60">
        <f t="shared" si="3"/>
        <v>13</v>
      </c>
      <c r="U105" s="61"/>
      <c r="V105" s="62">
        <v>0.48749999999999988</v>
      </c>
      <c r="W105" s="63" t="s">
        <v>19</v>
      </c>
      <c r="X105" s="64"/>
      <c r="Y105" s="64"/>
      <c r="Z105" s="65"/>
      <c r="AA105" s="65"/>
      <c r="AB105" s="66"/>
      <c r="AC105" s="67" t="str">
        <f>TEXT( (V106-V105+0.00000000000001),"[hh].mm.ss")</f>
        <v>05.16.56</v>
      </c>
    </row>
    <row r="106" spans="1:29" ht="15.75" thickBot="1">
      <c r="A106" s="34" t="s">
        <v>20</v>
      </c>
      <c r="B106" s="35" t="s">
        <v>37</v>
      </c>
      <c r="C106" s="15"/>
      <c r="D106" s="16"/>
      <c r="E106" s="68">
        <v>0</v>
      </c>
      <c r="F106" s="68">
        <v>2</v>
      </c>
      <c r="G106" s="68">
        <v>0</v>
      </c>
      <c r="H106" s="68">
        <v>2</v>
      </c>
      <c r="I106" s="68">
        <v>2</v>
      </c>
      <c r="J106" s="68">
        <v>0</v>
      </c>
      <c r="K106" s="68">
        <v>3</v>
      </c>
      <c r="L106" s="68">
        <v>0</v>
      </c>
      <c r="M106" s="68">
        <v>5</v>
      </c>
      <c r="N106" s="68">
        <v>0</v>
      </c>
      <c r="O106" s="68"/>
      <c r="P106" s="68"/>
      <c r="Q106" s="68"/>
      <c r="R106" s="68"/>
      <c r="S106" s="68"/>
      <c r="T106" s="69">
        <f t="shared" si="3"/>
        <v>14</v>
      </c>
      <c r="U106" s="70"/>
      <c r="V106" s="71">
        <v>0.70759259259259266</v>
      </c>
      <c r="W106" s="72" t="s">
        <v>22</v>
      </c>
      <c r="X106" s="73"/>
      <c r="Y106" s="73"/>
      <c r="Z106" s="74"/>
      <c r="AA106" s="75"/>
      <c r="AB106" s="76"/>
      <c r="AC106" s="77" t="str">
        <f>TEXT(IF($E104="","",(IF($E105="",T104/(15-(COUNTIF($E104:$S104,""))),(IF($E106="",(T104+T105)/(30-(COUNTIF($E104:$S104,"")+COUNTIF($E105:$S105,""))), (T104+T105+T106)/(45-(COUNTIF($E104:$S104,"")+COUNTIF($E105:$S105,"")+COUNTIF($E106:$S106,"")))))))),"0,00")</f>
        <v>1,43</v>
      </c>
    </row>
    <row r="107" spans="1:29" ht="15.75" thickBot="1">
      <c r="A107" s="47">
        <v>143</v>
      </c>
      <c r="B107" s="48" t="s">
        <v>97</v>
      </c>
      <c r="C107" s="49" t="s">
        <v>98</v>
      </c>
      <c r="D107" s="49"/>
      <c r="E107" s="50">
        <v>1</v>
      </c>
      <c r="F107" s="50">
        <v>5</v>
      </c>
      <c r="G107" s="50">
        <v>0</v>
      </c>
      <c r="H107" s="50">
        <v>2</v>
      </c>
      <c r="I107" s="50">
        <v>1</v>
      </c>
      <c r="J107" s="50">
        <v>1</v>
      </c>
      <c r="K107" s="50">
        <v>0</v>
      </c>
      <c r="L107" s="50">
        <v>2</v>
      </c>
      <c r="M107" s="50">
        <v>3</v>
      </c>
      <c r="N107" s="50">
        <v>2</v>
      </c>
      <c r="O107" s="50"/>
      <c r="P107" s="50"/>
      <c r="Q107" s="50"/>
      <c r="R107" s="50"/>
      <c r="S107" s="50"/>
      <c r="T107" s="51">
        <f t="shared" si="3"/>
        <v>17</v>
      </c>
      <c r="U107" s="52"/>
      <c r="V107" s="53">
        <f>SUM(T107:T109)+IF(ISNUMBER(U107),U107,0)+IF(ISNUMBER(U108),U108,0)+IF(ISNUMBER(U109),U109,0)</f>
        <v>43</v>
      </c>
      <c r="W107" s="54">
        <f>COUNTIF($E107:$S107,0)+COUNTIF($E108:$S108,0)+COUNTIF($E109:$S109,0)</f>
        <v>9</v>
      </c>
      <c r="X107" s="54">
        <f>COUNTIF($E107:$S107,1)+COUNTIF($E108:$S108,1)+COUNTIF($E109:$S109,1)</f>
        <v>9</v>
      </c>
      <c r="Y107" s="54">
        <f>COUNTIF($E107:$S107,2)+COUNTIF($E108:$S108,2)+COUNTIF($E109:$S109,2)</f>
        <v>6</v>
      </c>
      <c r="Z107" s="54">
        <f>COUNTIF($E107:$S107,3)+COUNTIF($E108:$S108,3)+COUNTIF($E109:$S109,3)</f>
        <v>4</v>
      </c>
      <c r="AA107" s="54">
        <f>COUNTIF($E107:$S107,5)+COUNTIF($E108:$S108,5)+COUNTIF($E109:$S109,5)</f>
        <v>2</v>
      </c>
      <c r="AB107" s="55">
        <f>COUNTIF($E107:$S107,"5*")+COUNTIF($E108:$S108,"5*")+COUNTIF($E109:$S109,"5*")</f>
        <v>0</v>
      </c>
      <c r="AC107" s="56">
        <f>COUNTIF($E107:$S107,20)+COUNTIF($E108:$S108,20)+COUNTIF($E109:$S109,20)</f>
        <v>0</v>
      </c>
    </row>
    <row r="108" spans="1:29" ht="16.5" thickBot="1">
      <c r="A108" s="57" t="s">
        <v>145</v>
      </c>
      <c r="B108" s="58" t="s">
        <v>45</v>
      </c>
      <c r="C108" s="58" t="s">
        <v>36</v>
      </c>
      <c r="D108" s="58"/>
      <c r="E108" s="59">
        <v>0</v>
      </c>
      <c r="F108" s="59">
        <v>1</v>
      </c>
      <c r="G108" s="59">
        <v>0</v>
      </c>
      <c r="H108" s="59">
        <v>3</v>
      </c>
      <c r="I108" s="59">
        <v>5</v>
      </c>
      <c r="J108" s="59">
        <v>0</v>
      </c>
      <c r="K108" s="59">
        <v>1</v>
      </c>
      <c r="L108" s="59">
        <v>1</v>
      </c>
      <c r="M108" s="59">
        <v>2</v>
      </c>
      <c r="N108" s="59">
        <v>2</v>
      </c>
      <c r="O108" s="59"/>
      <c r="P108" s="59"/>
      <c r="Q108" s="59"/>
      <c r="R108" s="59"/>
      <c r="S108" s="59"/>
      <c r="T108" s="60">
        <f t="shared" si="3"/>
        <v>15</v>
      </c>
      <c r="U108" s="61"/>
      <c r="V108" s="62">
        <v>0.48611111111111099</v>
      </c>
      <c r="W108" s="63" t="s">
        <v>19</v>
      </c>
      <c r="X108" s="64"/>
      <c r="Y108" s="64"/>
      <c r="Z108" s="65"/>
      <c r="AA108" s="65"/>
      <c r="AB108" s="66"/>
      <c r="AC108" s="67" t="str">
        <f>TEXT( (V109-V108+0.00000000000001),"[hh].mm.ss")</f>
        <v>04.55.28</v>
      </c>
    </row>
    <row r="109" spans="1:29" ht="15.75" thickBot="1">
      <c r="A109" s="34" t="s">
        <v>20</v>
      </c>
      <c r="B109" s="35" t="s">
        <v>37</v>
      </c>
      <c r="C109" s="15"/>
      <c r="D109" s="16"/>
      <c r="E109" s="68">
        <v>0</v>
      </c>
      <c r="F109" s="68">
        <v>1</v>
      </c>
      <c r="G109" s="68">
        <v>1</v>
      </c>
      <c r="H109" s="68">
        <v>3</v>
      </c>
      <c r="I109" s="68">
        <v>2</v>
      </c>
      <c r="J109" s="68">
        <v>0</v>
      </c>
      <c r="K109" s="68">
        <v>0</v>
      </c>
      <c r="L109" s="68">
        <v>0</v>
      </c>
      <c r="M109" s="68">
        <v>3</v>
      </c>
      <c r="N109" s="68">
        <v>1</v>
      </c>
      <c r="O109" s="68"/>
      <c r="P109" s="68"/>
      <c r="Q109" s="68"/>
      <c r="R109" s="68"/>
      <c r="S109" s="68"/>
      <c r="T109" s="69">
        <f t="shared" si="3"/>
        <v>11</v>
      </c>
      <c r="U109" s="70"/>
      <c r="V109" s="71">
        <v>0.6912962962962963</v>
      </c>
      <c r="W109" s="72" t="s">
        <v>22</v>
      </c>
      <c r="X109" s="73"/>
      <c r="Y109" s="73"/>
      <c r="Z109" s="74"/>
      <c r="AA109" s="75"/>
      <c r="AB109" s="76"/>
      <c r="AC109" s="77" t="str">
        <f>TEXT(IF($E107="","",(IF($E108="",T107/(15-(COUNTIF($E107:$S107,""))),(IF($E109="",(T107+T108)/(30-(COUNTIF($E107:$S107,"")+COUNTIF($E108:$S108,""))), (T107+T108+T109)/(45-(COUNTIF($E107:$S107,"")+COUNTIF($E108:$S108,"")+COUNTIF($E109:$S109,"")))))))),"0,00")</f>
        <v>1,43</v>
      </c>
    </row>
    <row r="110" spans="1:29" ht="15.75" thickBot="1">
      <c r="A110" s="47">
        <v>142</v>
      </c>
      <c r="B110" s="48" t="s">
        <v>99</v>
      </c>
      <c r="C110" s="49" t="s">
        <v>40</v>
      </c>
      <c r="D110" s="49"/>
      <c r="E110" s="50">
        <v>0</v>
      </c>
      <c r="F110" s="50">
        <v>2</v>
      </c>
      <c r="G110" s="50">
        <v>1</v>
      </c>
      <c r="H110" s="50">
        <v>3</v>
      </c>
      <c r="I110" s="50">
        <v>0</v>
      </c>
      <c r="J110" s="50">
        <v>1</v>
      </c>
      <c r="K110" s="50">
        <v>1</v>
      </c>
      <c r="L110" s="50">
        <v>2</v>
      </c>
      <c r="M110" s="50">
        <v>2</v>
      </c>
      <c r="N110" s="50">
        <v>1</v>
      </c>
      <c r="O110" s="50"/>
      <c r="P110" s="50"/>
      <c r="Q110" s="50"/>
      <c r="R110" s="50"/>
      <c r="S110" s="50"/>
      <c r="T110" s="51">
        <f t="shared" si="3"/>
        <v>13</v>
      </c>
      <c r="U110" s="52"/>
      <c r="V110" s="53">
        <f>SUM(T110:T112)+IF(ISNUMBER(U110),U110,0)+IF(ISNUMBER(U111),U111,0)+IF(ISNUMBER(U112),U112,0)</f>
        <v>45</v>
      </c>
      <c r="W110" s="54">
        <f>COUNTIF($E110:$S110,0)+COUNTIF($E111:$S111,0)+COUNTIF($E112:$S112,0)</f>
        <v>10</v>
      </c>
      <c r="X110" s="54">
        <f>COUNTIF($E110:$S110,1)+COUNTIF($E111:$S111,1)+COUNTIF($E112:$S112,1)</f>
        <v>9</v>
      </c>
      <c r="Y110" s="54">
        <f>COUNTIF($E110:$S110,2)+COUNTIF($E111:$S111,2)+COUNTIF($E112:$S112,2)</f>
        <v>5</v>
      </c>
      <c r="Z110" s="54">
        <f>COUNTIF($E110:$S110,3)+COUNTIF($E111:$S111,3)+COUNTIF($E112:$S112,3)</f>
        <v>2</v>
      </c>
      <c r="AA110" s="54">
        <f>COUNTIF($E110:$S110,5)+COUNTIF($E111:$S111,5)+COUNTIF($E112:$S112,5)</f>
        <v>4</v>
      </c>
      <c r="AB110" s="55">
        <f>COUNTIF($E110:$S110,"5*")+COUNTIF($E111:$S111,"5*")+COUNTIF($E112:$S112,"5*")</f>
        <v>0</v>
      </c>
      <c r="AC110" s="56">
        <f>COUNTIF($E110:$S110,20)+COUNTIF($E111:$S111,20)+COUNTIF($E112:$S112,20)</f>
        <v>0</v>
      </c>
    </row>
    <row r="111" spans="1:29" ht="16.5" thickBot="1">
      <c r="A111" s="57" t="s">
        <v>146</v>
      </c>
      <c r="B111" s="58" t="s">
        <v>45</v>
      </c>
      <c r="C111" s="58" t="s">
        <v>18</v>
      </c>
      <c r="D111" s="58"/>
      <c r="E111" s="59">
        <v>0</v>
      </c>
      <c r="F111" s="59">
        <v>5</v>
      </c>
      <c r="G111" s="59">
        <v>0</v>
      </c>
      <c r="H111" s="59">
        <v>2</v>
      </c>
      <c r="I111" s="59">
        <v>5</v>
      </c>
      <c r="J111" s="59">
        <v>0</v>
      </c>
      <c r="K111" s="59">
        <v>3</v>
      </c>
      <c r="L111" s="59">
        <v>1</v>
      </c>
      <c r="M111" s="59">
        <v>5</v>
      </c>
      <c r="N111" s="59">
        <v>0</v>
      </c>
      <c r="O111" s="59"/>
      <c r="P111" s="59"/>
      <c r="Q111" s="59"/>
      <c r="R111" s="59"/>
      <c r="S111" s="59"/>
      <c r="T111" s="60">
        <f t="shared" si="3"/>
        <v>21</v>
      </c>
      <c r="U111" s="61"/>
      <c r="V111" s="62">
        <v>0.48541666666666655</v>
      </c>
      <c r="W111" s="63" t="s">
        <v>19</v>
      </c>
      <c r="X111" s="64"/>
      <c r="Y111" s="64"/>
      <c r="Z111" s="65"/>
      <c r="AA111" s="65"/>
      <c r="AB111" s="66"/>
      <c r="AC111" s="67" t="str">
        <f>TEXT( (V112-V111+0.00000000000001),"[hh].mm.ss")</f>
        <v>05.19.42</v>
      </c>
    </row>
    <row r="112" spans="1:29" ht="15.75" thickBot="1">
      <c r="A112" s="34" t="s">
        <v>20</v>
      </c>
      <c r="B112" s="35" t="s">
        <v>100</v>
      </c>
      <c r="C112" s="15"/>
      <c r="D112" s="16"/>
      <c r="E112" s="68">
        <v>0</v>
      </c>
      <c r="F112" s="68">
        <v>1</v>
      </c>
      <c r="G112" s="68">
        <v>1</v>
      </c>
      <c r="H112" s="68">
        <v>5</v>
      </c>
      <c r="I112" s="68">
        <v>2</v>
      </c>
      <c r="J112" s="68">
        <v>0</v>
      </c>
      <c r="K112" s="68">
        <v>1</v>
      </c>
      <c r="L112" s="68">
        <v>0</v>
      </c>
      <c r="M112" s="68">
        <v>1</v>
      </c>
      <c r="N112" s="68">
        <v>0</v>
      </c>
      <c r="O112" s="68"/>
      <c r="P112" s="68"/>
      <c r="Q112" s="68"/>
      <c r="R112" s="68"/>
      <c r="S112" s="68"/>
      <c r="T112" s="69">
        <f t="shared" si="3"/>
        <v>11</v>
      </c>
      <c r="U112" s="70"/>
      <c r="V112" s="71">
        <v>0.70743055555555545</v>
      </c>
      <c r="W112" s="72" t="s">
        <v>22</v>
      </c>
      <c r="X112" s="73"/>
      <c r="Y112" s="73"/>
      <c r="Z112" s="74"/>
      <c r="AA112" s="75"/>
      <c r="AB112" s="76"/>
      <c r="AC112" s="77" t="str">
        <f>TEXT(IF($E110="","",(IF($E111="",T110/(15-(COUNTIF($E110:$S110,""))),(IF($E112="",(T110+T111)/(30-(COUNTIF($E110:$S110,"")+COUNTIF($E111:$S111,""))), (T110+T111+T112)/(45-(COUNTIF($E110:$S110,"")+COUNTIF($E111:$S111,"")+COUNTIF($E112:$S112,"")))))))),"0,00")</f>
        <v>1,50</v>
      </c>
    </row>
    <row r="113" spans="1:29" ht="15.75" thickBot="1">
      <c r="A113" s="47">
        <v>108</v>
      </c>
      <c r="B113" s="48" t="s">
        <v>101</v>
      </c>
      <c r="C113" s="49" t="s">
        <v>102</v>
      </c>
      <c r="D113" s="49"/>
      <c r="E113" s="50">
        <v>0</v>
      </c>
      <c r="F113" s="50">
        <v>5</v>
      </c>
      <c r="G113" s="50">
        <v>0</v>
      </c>
      <c r="H113" s="50">
        <v>3</v>
      </c>
      <c r="I113" s="50">
        <v>3</v>
      </c>
      <c r="J113" s="50">
        <v>0</v>
      </c>
      <c r="K113" s="50">
        <v>3</v>
      </c>
      <c r="L113" s="50">
        <v>1</v>
      </c>
      <c r="M113" s="50">
        <v>3</v>
      </c>
      <c r="N113" s="50">
        <v>3</v>
      </c>
      <c r="O113" s="50"/>
      <c r="P113" s="50"/>
      <c r="Q113" s="50"/>
      <c r="R113" s="50"/>
      <c r="S113" s="50"/>
      <c r="T113" s="51">
        <f t="shared" si="3"/>
        <v>21</v>
      </c>
      <c r="U113" s="52"/>
      <c r="V113" s="53">
        <f>SUM(T113:T115)+IF(ISNUMBER(U113),U113,0)+IF(ISNUMBER(U114),U114,0)+IF(ISNUMBER(U115),U115,0)</f>
        <v>47</v>
      </c>
      <c r="W113" s="54">
        <f>COUNTIF($E113:$S113,0)+COUNTIF($E114:$S114,0)+COUNTIF($E115:$S115,0)</f>
        <v>11</v>
      </c>
      <c r="X113" s="54">
        <f>COUNTIF($E113:$S113,1)+COUNTIF($E114:$S114,1)+COUNTIF($E115:$S115,1)</f>
        <v>7</v>
      </c>
      <c r="Y113" s="54">
        <f>COUNTIF($E113:$S113,2)+COUNTIF($E114:$S114,2)+COUNTIF($E115:$S115,2)</f>
        <v>0</v>
      </c>
      <c r="Z113" s="54">
        <f>COUNTIF($E113:$S113,3)+COUNTIF($E114:$S114,3)+COUNTIF($E115:$S115,3)</f>
        <v>10</v>
      </c>
      <c r="AA113" s="54">
        <f>COUNTIF($E113:$S113,5)+COUNTIF($E114:$S114,5)+COUNTIF($E115:$S115,5)</f>
        <v>2</v>
      </c>
      <c r="AB113" s="55">
        <f>COUNTIF($E113:$S113,"5*")+COUNTIF($E114:$S114,"5*")+COUNTIF($E115:$S115,"5*")</f>
        <v>0</v>
      </c>
      <c r="AC113" s="56">
        <f>COUNTIF($E113:$S113,20)+COUNTIF($E114:$S114,20)+COUNTIF($E115:$S115,20)</f>
        <v>0</v>
      </c>
    </row>
    <row r="114" spans="1:29" ht="16.5" thickBot="1">
      <c r="A114" s="57" t="s">
        <v>147</v>
      </c>
      <c r="B114" s="58" t="s">
        <v>17</v>
      </c>
      <c r="C114" s="58" t="s">
        <v>103</v>
      </c>
      <c r="D114" s="58"/>
      <c r="E114" s="59">
        <v>0</v>
      </c>
      <c r="F114" s="59">
        <v>1</v>
      </c>
      <c r="G114" s="59">
        <v>1</v>
      </c>
      <c r="H114" s="59">
        <v>3</v>
      </c>
      <c r="I114" s="59">
        <v>1</v>
      </c>
      <c r="J114" s="59">
        <v>0</v>
      </c>
      <c r="K114" s="59">
        <v>0</v>
      </c>
      <c r="L114" s="59">
        <v>1</v>
      </c>
      <c r="M114" s="59">
        <v>3</v>
      </c>
      <c r="N114" s="59">
        <v>0</v>
      </c>
      <c r="O114" s="59"/>
      <c r="P114" s="59"/>
      <c r="Q114" s="59"/>
      <c r="R114" s="59"/>
      <c r="S114" s="59"/>
      <c r="T114" s="60">
        <f t="shared" si="3"/>
        <v>10</v>
      </c>
      <c r="U114" s="61"/>
      <c r="V114" s="62">
        <v>0.49652777777777762</v>
      </c>
      <c r="W114" s="63" t="s">
        <v>19</v>
      </c>
      <c r="X114" s="64"/>
      <c r="Y114" s="64"/>
      <c r="Z114" s="65"/>
      <c r="AA114" s="65"/>
      <c r="AB114" s="66"/>
      <c r="AC114" s="67" t="str">
        <f>TEXT( (V115-V114+0.00000000000001),"[hh].mm.ss")</f>
        <v>05.00.00</v>
      </c>
    </row>
    <row r="115" spans="1:29" ht="15.75" thickBot="1">
      <c r="A115" s="34" t="s">
        <v>20</v>
      </c>
      <c r="B115" s="35" t="s">
        <v>37</v>
      </c>
      <c r="C115" s="15"/>
      <c r="D115" s="16"/>
      <c r="E115" s="68">
        <v>0</v>
      </c>
      <c r="F115" s="68">
        <v>1</v>
      </c>
      <c r="G115" s="68">
        <v>0</v>
      </c>
      <c r="H115" s="68">
        <v>3</v>
      </c>
      <c r="I115" s="68">
        <v>3</v>
      </c>
      <c r="J115" s="68">
        <v>0</v>
      </c>
      <c r="K115" s="68">
        <v>5</v>
      </c>
      <c r="L115" s="68">
        <v>3</v>
      </c>
      <c r="M115" s="68">
        <v>1</v>
      </c>
      <c r="N115" s="68">
        <v>0</v>
      </c>
      <c r="O115" s="68"/>
      <c r="P115" s="68"/>
      <c r="Q115" s="68"/>
      <c r="R115" s="68"/>
      <c r="S115" s="68"/>
      <c r="T115" s="69">
        <f t="shared" si="3"/>
        <v>16</v>
      </c>
      <c r="U115" s="70"/>
      <c r="V115" s="71">
        <v>0.70486111111111116</v>
      </c>
      <c r="W115" s="72" t="s">
        <v>22</v>
      </c>
      <c r="X115" s="73"/>
      <c r="Y115" s="73"/>
      <c r="Z115" s="74"/>
      <c r="AA115" s="75"/>
      <c r="AB115" s="76"/>
      <c r="AC115" s="77" t="str">
        <f>TEXT(IF($E113="","",(IF($E114="",T113/(15-(COUNTIF($E113:$S113,""))),(IF($E115="",(T113+T114)/(30-(COUNTIF($E113:$S113,"")+COUNTIF($E114:$S114,""))), (T113+T114+T115)/(45-(COUNTIF($E113:$S113,"")+COUNTIF($E114:$S114,"")+COUNTIF($E115:$S115,"")))))))),"0,00")</f>
        <v>1,57</v>
      </c>
    </row>
    <row r="116" spans="1:29" ht="15.75" thickBot="1">
      <c r="A116" s="47">
        <v>134</v>
      </c>
      <c r="B116" s="48" t="s">
        <v>104</v>
      </c>
      <c r="C116" s="49" t="s">
        <v>54</v>
      </c>
      <c r="D116" s="49"/>
      <c r="E116" s="50">
        <v>0</v>
      </c>
      <c r="F116" s="50">
        <v>1</v>
      </c>
      <c r="G116" s="50">
        <v>0</v>
      </c>
      <c r="H116" s="50">
        <v>3</v>
      </c>
      <c r="I116" s="50">
        <v>1</v>
      </c>
      <c r="J116" s="50">
        <v>0</v>
      </c>
      <c r="K116" s="50">
        <v>3</v>
      </c>
      <c r="L116" s="50">
        <v>2</v>
      </c>
      <c r="M116" s="50">
        <v>3</v>
      </c>
      <c r="N116" s="50">
        <v>1</v>
      </c>
      <c r="O116" s="50"/>
      <c r="P116" s="50"/>
      <c r="Q116" s="50"/>
      <c r="R116" s="50"/>
      <c r="S116" s="50"/>
      <c r="T116" s="51">
        <f t="shared" si="3"/>
        <v>14</v>
      </c>
      <c r="U116" s="52"/>
      <c r="V116" s="53">
        <f>SUM(T116:T118)+IF(ISNUMBER(U116),U116,0)+IF(ISNUMBER(U117),U117,0)+IF(ISNUMBER(U118),U118,0)</f>
        <v>48</v>
      </c>
      <c r="W116" s="54">
        <f>COUNTIF($E116:$S116,0)+COUNTIF($E117:$S117,0)+COUNTIF($E118:$S118,0)</f>
        <v>10</v>
      </c>
      <c r="X116" s="54">
        <f>COUNTIF($E116:$S116,1)+COUNTIF($E117:$S117,1)+COUNTIF($E118:$S118,1)</f>
        <v>7</v>
      </c>
      <c r="Y116" s="54">
        <f>COUNTIF($E116:$S116,2)+COUNTIF($E117:$S117,2)+COUNTIF($E118:$S118,2)</f>
        <v>2</v>
      </c>
      <c r="Z116" s="54">
        <f>COUNTIF($E116:$S116,3)+COUNTIF($E117:$S117,3)+COUNTIF($E118:$S118,3)</f>
        <v>9</v>
      </c>
      <c r="AA116" s="54">
        <f>COUNTIF($E116:$S116,5)+COUNTIF($E117:$S117,5)+COUNTIF($E118:$S118,5)</f>
        <v>2</v>
      </c>
      <c r="AB116" s="55">
        <f>COUNTIF($E116:$S116,"5*")+COUNTIF($E117:$S117,"5*")+COUNTIF($E118:$S118,"5*")</f>
        <v>0</v>
      </c>
      <c r="AC116" s="56">
        <f>COUNTIF($E116:$S116,20)+COUNTIF($E117:$S117,20)+COUNTIF($E118:$S118,20)</f>
        <v>0</v>
      </c>
    </row>
    <row r="117" spans="1:29" ht="16.5" thickBot="1">
      <c r="A117" s="57" t="s">
        <v>148</v>
      </c>
      <c r="B117" s="58" t="s">
        <v>17</v>
      </c>
      <c r="C117" s="58" t="s">
        <v>72</v>
      </c>
      <c r="D117" s="58"/>
      <c r="E117" s="59">
        <v>0</v>
      </c>
      <c r="F117" s="59">
        <v>5</v>
      </c>
      <c r="G117" s="59">
        <v>0</v>
      </c>
      <c r="H117" s="59">
        <v>3</v>
      </c>
      <c r="I117" s="59">
        <v>1</v>
      </c>
      <c r="J117" s="59">
        <v>0</v>
      </c>
      <c r="K117" s="59">
        <v>1</v>
      </c>
      <c r="L117" s="59">
        <v>1</v>
      </c>
      <c r="M117" s="59">
        <v>2</v>
      </c>
      <c r="N117" s="59">
        <v>3</v>
      </c>
      <c r="O117" s="59"/>
      <c r="P117" s="59"/>
      <c r="Q117" s="59"/>
      <c r="R117" s="59"/>
      <c r="S117" s="59"/>
      <c r="T117" s="60">
        <f t="shared" si="3"/>
        <v>16</v>
      </c>
      <c r="U117" s="61"/>
      <c r="V117" s="62">
        <v>0.49097222222222209</v>
      </c>
      <c r="W117" s="63" t="s">
        <v>19</v>
      </c>
      <c r="X117" s="64"/>
      <c r="Y117" s="64"/>
      <c r="Z117" s="65"/>
      <c r="AA117" s="65"/>
      <c r="AB117" s="66"/>
      <c r="AC117" s="67" t="str">
        <f>TEXT( (V118-V117+0.00000000000001),"[hh].mm.ss")</f>
        <v>05.25.52</v>
      </c>
    </row>
    <row r="118" spans="1:29" ht="15.75" thickBot="1">
      <c r="A118" s="34" t="s">
        <v>20</v>
      </c>
      <c r="B118" s="35" t="s">
        <v>37</v>
      </c>
      <c r="C118" s="15"/>
      <c r="D118" s="16"/>
      <c r="E118" s="68">
        <v>5</v>
      </c>
      <c r="F118" s="68">
        <v>3</v>
      </c>
      <c r="G118" s="68">
        <v>0</v>
      </c>
      <c r="H118" s="68">
        <v>3</v>
      </c>
      <c r="I118" s="68">
        <v>0</v>
      </c>
      <c r="J118" s="68">
        <v>0</v>
      </c>
      <c r="K118" s="68">
        <v>1</v>
      </c>
      <c r="L118" s="68">
        <v>0</v>
      </c>
      <c r="M118" s="68">
        <v>3</v>
      </c>
      <c r="N118" s="68">
        <v>3</v>
      </c>
      <c r="O118" s="68"/>
      <c r="P118" s="68"/>
      <c r="Q118" s="68"/>
      <c r="R118" s="68"/>
      <c r="S118" s="68"/>
      <c r="T118" s="69">
        <f t="shared" si="3"/>
        <v>18</v>
      </c>
      <c r="U118" s="70"/>
      <c r="V118" s="71">
        <v>0.71726851851851858</v>
      </c>
      <c r="W118" s="72" t="s">
        <v>22</v>
      </c>
      <c r="X118" s="73"/>
      <c r="Y118" s="73"/>
      <c r="Z118" s="74"/>
      <c r="AA118" s="75"/>
      <c r="AB118" s="76"/>
      <c r="AC118" s="77" t="str">
        <f>TEXT(IF($E116="","",(IF($E117="",T116/(15-(COUNTIF($E116:$S116,""))),(IF($E118="",(T116+T117)/(30-(COUNTIF($E116:$S116,"")+COUNTIF($E117:$S117,""))), (T116+T117+T118)/(45-(COUNTIF($E116:$S116,"")+COUNTIF($E117:$S117,"")+COUNTIF($E118:$S118,"")))))))),"0,00")</f>
        <v>1,60</v>
      </c>
    </row>
    <row r="119" spans="1:29" ht="15.75" thickBot="1">
      <c r="A119" s="47">
        <v>110</v>
      </c>
      <c r="B119" s="48" t="s">
        <v>105</v>
      </c>
      <c r="C119" s="49" t="s">
        <v>54</v>
      </c>
      <c r="D119" s="49"/>
      <c r="E119" s="50">
        <v>0</v>
      </c>
      <c r="F119" s="50">
        <v>1</v>
      </c>
      <c r="G119" s="50">
        <v>1</v>
      </c>
      <c r="H119" s="50">
        <v>3</v>
      </c>
      <c r="I119" s="50">
        <v>0</v>
      </c>
      <c r="J119" s="50">
        <v>0</v>
      </c>
      <c r="K119" s="50">
        <v>3</v>
      </c>
      <c r="L119" s="50">
        <v>2</v>
      </c>
      <c r="M119" s="50">
        <v>1</v>
      </c>
      <c r="N119" s="50">
        <v>3</v>
      </c>
      <c r="O119" s="50"/>
      <c r="P119" s="50"/>
      <c r="Q119" s="50"/>
      <c r="R119" s="50"/>
      <c r="S119" s="50"/>
      <c r="T119" s="51">
        <f t="shared" si="3"/>
        <v>14</v>
      </c>
      <c r="U119" s="52"/>
      <c r="V119" s="53">
        <f>SUM(T119:T121)+IF(ISNUMBER(U119),U119,0)+IF(ISNUMBER(U120),U120,0)+IF(ISNUMBER(U121),U121,0)</f>
        <v>50</v>
      </c>
      <c r="W119" s="54">
        <f>COUNTIF($E119:$S119,0)+COUNTIF($E120:$S120,0)+COUNTIF($E121:$S121,0)</f>
        <v>10</v>
      </c>
      <c r="X119" s="54">
        <f>COUNTIF($E119:$S119,1)+COUNTIF($E120:$S120,1)+COUNTIF($E121:$S121,1)</f>
        <v>6</v>
      </c>
      <c r="Y119" s="54">
        <f>COUNTIF($E119:$S119,2)+COUNTIF($E120:$S120,2)+COUNTIF($E121:$S121,2)</f>
        <v>4</v>
      </c>
      <c r="Z119" s="54">
        <f>COUNTIF($E119:$S119,3)+COUNTIF($E120:$S120,3)+COUNTIF($E121:$S121,3)</f>
        <v>7</v>
      </c>
      <c r="AA119" s="54">
        <f>COUNTIF($E119:$S119,5)+COUNTIF($E120:$S120,5)+COUNTIF($E121:$S121,5)</f>
        <v>3</v>
      </c>
      <c r="AB119" s="55">
        <f>COUNTIF($E119:$S119,"5*")+COUNTIF($E120:$S120,"5*")+COUNTIF($E121:$S121,"5*")</f>
        <v>0</v>
      </c>
      <c r="AC119" s="56">
        <f>COUNTIF($E119:$S119,20)+COUNTIF($E120:$S120,20)+COUNTIF($E121:$S121,20)</f>
        <v>0</v>
      </c>
    </row>
    <row r="120" spans="1:29" ht="16.5" thickBot="1">
      <c r="A120" s="57" t="s">
        <v>149</v>
      </c>
      <c r="B120" s="58" t="s">
        <v>17</v>
      </c>
      <c r="C120" s="58" t="s">
        <v>106</v>
      </c>
      <c r="D120" s="58"/>
      <c r="E120" s="59">
        <v>5</v>
      </c>
      <c r="F120" s="59">
        <v>1</v>
      </c>
      <c r="G120" s="59">
        <v>0</v>
      </c>
      <c r="H120" s="59">
        <v>3</v>
      </c>
      <c r="I120" s="59">
        <v>0</v>
      </c>
      <c r="J120" s="59">
        <v>0</v>
      </c>
      <c r="K120" s="59">
        <v>0</v>
      </c>
      <c r="L120" s="59">
        <v>3</v>
      </c>
      <c r="M120" s="59">
        <v>5</v>
      </c>
      <c r="N120" s="59">
        <v>2</v>
      </c>
      <c r="O120" s="59"/>
      <c r="P120" s="59"/>
      <c r="Q120" s="59"/>
      <c r="R120" s="59"/>
      <c r="S120" s="59"/>
      <c r="T120" s="60">
        <f t="shared" si="3"/>
        <v>19</v>
      </c>
      <c r="U120" s="61"/>
      <c r="V120" s="62">
        <v>0.49513888888888874</v>
      </c>
      <c r="W120" s="63" t="s">
        <v>19</v>
      </c>
      <c r="X120" s="64"/>
      <c r="Y120" s="64"/>
      <c r="Z120" s="65"/>
      <c r="AA120" s="65"/>
      <c r="AB120" s="66"/>
      <c r="AC120" s="67" t="str">
        <f>TEXT( (V121-V120+0.00000000000001),"[hh].mm.ss")</f>
        <v>05.04.00</v>
      </c>
    </row>
    <row r="121" spans="1:29" ht="15.75" thickBot="1">
      <c r="A121" s="34" t="s">
        <v>20</v>
      </c>
      <c r="B121" s="35" t="s">
        <v>37</v>
      </c>
      <c r="C121" s="15"/>
      <c r="D121" s="16"/>
      <c r="E121" s="68">
        <v>2</v>
      </c>
      <c r="F121" s="68">
        <v>2</v>
      </c>
      <c r="G121" s="68">
        <v>1</v>
      </c>
      <c r="H121" s="68">
        <v>5</v>
      </c>
      <c r="I121" s="68">
        <v>0</v>
      </c>
      <c r="J121" s="68">
        <v>0</v>
      </c>
      <c r="K121" s="68">
        <v>0</v>
      </c>
      <c r="L121" s="68">
        <v>1</v>
      </c>
      <c r="M121" s="68">
        <v>3</v>
      </c>
      <c r="N121" s="68">
        <v>3</v>
      </c>
      <c r="O121" s="68"/>
      <c r="P121" s="68"/>
      <c r="Q121" s="68"/>
      <c r="R121" s="68"/>
      <c r="S121" s="68"/>
      <c r="T121" s="69">
        <f t="shared" si="3"/>
        <v>17</v>
      </c>
      <c r="U121" s="70"/>
      <c r="V121" s="71">
        <v>0.70624999999999993</v>
      </c>
      <c r="W121" s="72" t="s">
        <v>22</v>
      </c>
      <c r="X121" s="73"/>
      <c r="Y121" s="73"/>
      <c r="Z121" s="74"/>
      <c r="AA121" s="75"/>
      <c r="AB121" s="76"/>
      <c r="AC121" s="77" t="str">
        <f>TEXT(IF($E119="","",(IF($E120="",T119/(15-(COUNTIF($E119:$S119,""))),(IF($E121="",(T119+T120)/(30-(COUNTIF($E119:$S119,"")+COUNTIF($E120:$S120,""))), (T119+T120+T121)/(45-(COUNTIF($E119:$S119,"")+COUNTIF($E120:$S120,"")+COUNTIF($E121:$S121,"")))))))),"0,00")</f>
        <v>1,67</v>
      </c>
    </row>
    <row r="122" spans="1:29" ht="15.75" thickBot="1">
      <c r="A122" s="47">
        <v>116</v>
      </c>
      <c r="B122" s="48" t="s">
        <v>107</v>
      </c>
      <c r="C122" s="49" t="s">
        <v>108</v>
      </c>
      <c r="D122" s="49"/>
      <c r="E122" s="50">
        <v>1</v>
      </c>
      <c r="F122" s="50">
        <v>5</v>
      </c>
      <c r="G122" s="50">
        <v>1</v>
      </c>
      <c r="H122" s="50">
        <v>3</v>
      </c>
      <c r="I122" s="50">
        <v>5</v>
      </c>
      <c r="J122" s="50">
        <v>5</v>
      </c>
      <c r="K122" s="50">
        <v>2</v>
      </c>
      <c r="L122" s="50">
        <v>1</v>
      </c>
      <c r="M122" s="50">
        <v>1</v>
      </c>
      <c r="N122" s="50">
        <v>3</v>
      </c>
      <c r="O122" s="50"/>
      <c r="P122" s="50"/>
      <c r="Q122" s="50"/>
      <c r="R122" s="50"/>
      <c r="S122" s="50"/>
      <c r="T122" s="51">
        <f t="shared" si="3"/>
        <v>27</v>
      </c>
      <c r="U122" s="52"/>
      <c r="V122" s="53">
        <f>SUM(T122:T124)+IF(ISNUMBER(U122),U122,0)+IF(ISNUMBER(U123),U123,0)+IF(ISNUMBER(U124),U124,0)</f>
        <v>53</v>
      </c>
      <c r="W122" s="54">
        <f>COUNTIF($E122:$S122,0)+COUNTIF($E123:$S123,0)+COUNTIF($E124:$S124,0)</f>
        <v>6</v>
      </c>
      <c r="X122" s="54">
        <f>COUNTIF($E122:$S122,1)+COUNTIF($E123:$S123,1)+COUNTIF($E124:$S124,1)</f>
        <v>11</v>
      </c>
      <c r="Y122" s="54">
        <f>COUNTIF($E122:$S122,2)+COUNTIF($E123:$S123,2)+COUNTIF($E124:$S124,2)</f>
        <v>3</v>
      </c>
      <c r="Z122" s="54">
        <f>COUNTIF($E122:$S122,3)+COUNTIF($E123:$S123,3)+COUNTIF($E124:$S124,3)</f>
        <v>7</v>
      </c>
      <c r="AA122" s="54">
        <f>COUNTIF($E122:$S122,5)+COUNTIF($E123:$S123,5)+COUNTIF($E124:$S124,5)</f>
        <v>3</v>
      </c>
      <c r="AB122" s="55">
        <f>COUNTIF($E122:$S122,"5*")+COUNTIF($E123:$S123,"5*")+COUNTIF($E124:$S124,"5*")</f>
        <v>0</v>
      </c>
      <c r="AC122" s="56">
        <f>COUNTIF($E122:$S122,20)+COUNTIF($E123:$S123,20)+COUNTIF($E124:$S124,20)</f>
        <v>0</v>
      </c>
    </row>
    <row r="123" spans="1:29" ht="16.5" thickBot="1">
      <c r="A123" s="57" t="s">
        <v>150</v>
      </c>
      <c r="B123" s="58" t="s">
        <v>17</v>
      </c>
      <c r="C123" s="58" t="s">
        <v>18</v>
      </c>
      <c r="D123" s="58"/>
      <c r="E123" s="59">
        <v>1</v>
      </c>
      <c r="F123" s="59">
        <v>3</v>
      </c>
      <c r="G123" s="59">
        <v>0</v>
      </c>
      <c r="H123" s="59">
        <v>3</v>
      </c>
      <c r="I123" s="59">
        <v>0</v>
      </c>
      <c r="J123" s="59">
        <v>1</v>
      </c>
      <c r="K123" s="59">
        <v>3</v>
      </c>
      <c r="L123" s="59">
        <v>0</v>
      </c>
      <c r="M123" s="59">
        <v>0</v>
      </c>
      <c r="N123" s="59">
        <v>2</v>
      </c>
      <c r="O123" s="59"/>
      <c r="P123" s="59"/>
      <c r="Q123" s="59"/>
      <c r="R123" s="59"/>
      <c r="S123" s="59"/>
      <c r="T123" s="60">
        <f t="shared" si="3"/>
        <v>13</v>
      </c>
      <c r="U123" s="61"/>
      <c r="V123" s="62">
        <v>0.49374999999999986</v>
      </c>
      <c r="W123" s="63" t="s">
        <v>19</v>
      </c>
      <c r="X123" s="64"/>
      <c r="Y123" s="64"/>
      <c r="Z123" s="65"/>
      <c r="AA123" s="65"/>
      <c r="AB123" s="66"/>
      <c r="AC123" s="67" t="str">
        <f>TEXT( (V124-V123+0.00000000000001),"[hh].mm.ss")</f>
        <v>04.46.45</v>
      </c>
    </row>
    <row r="124" spans="1:29" ht="15.75" thickBot="1">
      <c r="A124" s="34" t="s">
        <v>20</v>
      </c>
      <c r="B124" s="35" t="s">
        <v>37</v>
      </c>
      <c r="C124" s="15"/>
      <c r="D124" s="16"/>
      <c r="E124" s="68">
        <v>1</v>
      </c>
      <c r="F124" s="68">
        <v>1</v>
      </c>
      <c r="G124" s="68">
        <v>0</v>
      </c>
      <c r="H124" s="68">
        <v>3</v>
      </c>
      <c r="I124" s="68">
        <v>2</v>
      </c>
      <c r="J124" s="68">
        <v>1</v>
      </c>
      <c r="K124" s="68">
        <v>0</v>
      </c>
      <c r="L124" s="68">
        <v>1</v>
      </c>
      <c r="M124" s="68">
        <v>3</v>
      </c>
      <c r="N124" s="68">
        <v>1</v>
      </c>
      <c r="O124" s="68"/>
      <c r="P124" s="68"/>
      <c r="Q124" s="68"/>
      <c r="R124" s="68"/>
      <c r="S124" s="68"/>
      <c r="T124" s="69">
        <f t="shared" si="3"/>
        <v>13</v>
      </c>
      <c r="U124" s="70"/>
      <c r="V124" s="71">
        <v>0.6928819444444444</v>
      </c>
      <c r="W124" s="72" t="s">
        <v>22</v>
      </c>
      <c r="X124" s="73"/>
      <c r="Y124" s="73"/>
      <c r="Z124" s="74"/>
      <c r="AA124" s="75"/>
      <c r="AB124" s="76"/>
      <c r="AC124" s="77" t="str">
        <f>TEXT(IF($E122="","",(IF($E123="",T122/(15-(COUNTIF($E122:$S122,""))),(IF($E124="",(T122+T123)/(30-(COUNTIF($E122:$S122,"")+COUNTIF($E123:$S123,""))), (T122+T123+T124)/(45-(COUNTIF($E122:$S122,"")+COUNTIF($E123:$S123,"")+COUNTIF($E124:$S124,"")))))))),"0,00")</f>
        <v>1,77</v>
      </c>
    </row>
    <row r="125" spans="1:29" ht="15.75" thickBot="1">
      <c r="A125" s="47">
        <v>135</v>
      </c>
      <c r="B125" s="48" t="s">
        <v>109</v>
      </c>
      <c r="C125" s="49" t="s">
        <v>15</v>
      </c>
      <c r="D125" s="49"/>
      <c r="E125" s="50">
        <v>0</v>
      </c>
      <c r="F125" s="50">
        <v>0</v>
      </c>
      <c r="G125" s="50">
        <v>0</v>
      </c>
      <c r="H125" s="50">
        <v>3</v>
      </c>
      <c r="I125" s="50">
        <v>5</v>
      </c>
      <c r="J125" s="50">
        <v>0</v>
      </c>
      <c r="K125" s="50">
        <v>3</v>
      </c>
      <c r="L125" s="50">
        <v>2</v>
      </c>
      <c r="M125" s="50">
        <v>1</v>
      </c>
      <c r="N125" s="50">
        <v>1</v>
      </c>
      <c r="O125" s="50"/>
      <c r="P125" s="50"/>
      <c r="Q125" s="50"/>
      <c r="R125" s="50"/>
      <c r="S125" s="50"/>
      <c r="T125" s="51">
        <f t="shared" si="3"/>
        <v>15</v>
      </c>
      <c r="U125" s="52"/>
      <c r="V125" s="53">
        <f>SUM(T125:T127)+IF(ISNUMBER(U125),U125,0)+IF(ISNUMBER(U126),U126,0)+IF(ISNUMBER(U127),U127,0)</f>
        <v>60</v>
      </c>
      <c r="W125" s="54">
        <f>COUNTIF($E125:$S125,0)+COUNTIF($E126:$S126,0)+COUNTIF($E127:$S127,0)</f>
        <v>10</v>
      </c>
      <c r="X125" s="54">
        <f>COUNTIF($E125:$S125,1)+COUNTIF($E126:$S126,1)+COUNTIF($E127:$S127,1)</f>
        <v>6</v>
      </c>
      <c r="Y125" s="54">
        <f>COUNTIF($E125:$S125,2)+COUNTIF($E126:$S126,2)+COUNTIF($E127:$S127,2)</f>
        <v>2</v>
      </c>
      <c r="Z125" s="54">
        <f>COUNTIF($E125:$S125,3)+COUNTIF($E126:$S126,3)+COUNTIF($E127:$S127,3)</f>
        <v>5</v>
      </c>
      <c r="AA125" s="54">
        <f>COUNTIF($E125:$S125,5)+COUNTIF($E126:$S126,5)+COUNTIF($E127:$S127,5)</f>
        <v>7</v>
      </c>
      <c r="AB125" s="55">
        <f>COUNTIF($E125:$S125,"5*")+COUNTIF($E126:$S126,"5*")+COUNTIF($E127:$S127,"5*")</f>
        <v>0</v>
      </c>
      <c r="AC125" s="56">
        <f>COUNTIF($E125:$S125,20)+COUNTIF($E126:$S126,20)+COUNTIF($E127:$S127,20)</f>
        <v>0</v>
      </c>
    </row>
    <row r="126" spans="1:29" ht="16.5" thickBot="1">
      <c r="A126" s="57" t="s">
        <v>151</v>
      </c>
      <c r="B126" s="58" t="s">
        <v>17</v>
      </c>
      <c r="C126" s="58" t="s">
        <v>18</v>
      </c>
      <c r="D126" s="58"/>
      <c r="E126" s="59">
        <v>2</v>
      </c>
      <c r="F126" s="59">
        <v>5</v>
      </c>
      <c r="G126" s="59">
        <v>0</v>
      </c>
      <c r="H126" s="59">
        <v>3</v>
      </c>
      <c r="I126" s="59">
        <v>5</v>
      </c>
      <c r="J126" s="59">
        <v>1</v>
      </c>
      <c r="K126" s="59">
        <v>0</v>
      </c>
      <c r="L126" s="59">
        <v>5</v>
      </c>
      <c r="M126" s="59">
        <v>5</v>
      </c>
      <c r="N126" s="59">
        <v>0</v>
      </c>
      <c r="O126" s="59"/>
      <c r="P126" s="59"/>
      <c r="Q126" s="59"/>
      <c r="R126" s="59"/>
      <c r="S126" s="59"/>
      <c r="T126" s="60">
        <f t="shared" si="3"/>
        <v>26</v>
      </c>
      <c r="U126" s="61"/>
      <c r="V126" s="62">
        <v>0.49027777777777765</v>
      </c>
      <c r="W126" s="63" t="s">
        <v>19</v>
      </c>
      <c r="X126" s="64"/>
      <c r="Y126" s="64"/>
      <c r="Z126" s="65"/>
      <c r="AA126" s="65"/>
      <c r="AB126" s="66"/>
      <c r="AC126" s="67" t="str">
        <f>TEXT( (V127-V126+0.00000000000001),"[hh].mm.ss")</f>
        <v>05.29.11</v>
      </c>
    </row>
    <row r="127" spans="1:29" ht="15.75" thickBot="1">
      <c r="A127" s="34" t="s">
        <v>20</v>
      </c>
      <c r="B127" s="35" t="s">
        <v>37</v>
      </c>
      <c r="C127" s="15"/>
      <c r="D127" s="16"/>
      <c r="E127" s="68">
        <v>0</v>
      </c>
      <c r="F127" s="68">
        <v>3</v>
      </c>
      <c r="G127" s="68">
        <v>1</v>
      </c>
      <c r="H127" s="68">
        <v>3</v>
      </c>
      <c r="I127" s="68">
        <v>5</v>
      </c>
      <c r="J127" s="68">
        <v>1</v>
      </c>
      <c r="K127" s="68">
        <v>0</v>
      </c>
      <c r="L127" s="68">
        <v>0</v>
      </c>
      <c r="M127" s="68">
        <v>5</v>
      </c>
      <c r="N127" s="68">
        <v>1</v>
      </c>
      <c r="O127" s="68"/>
      <c r="P127" s="68"/>
      <c r="Q127" s="68"/>
      <c r="R127" s="68"/>
      <c r="S127" s="68"/>
      <c r="T127" s="69">
        <f t="shared" si="3"/>
        <v>19</v>
      </c>
      <c r="U127" s="70"/>
      <c r="V127" s="71">
        <v>0.71887731481481476</v>
      </c>
      <c r="W127" s="72" t="s">
        <v>22</v>
      </c>
      <c r="X127" s="73"/>
      <c r="Y127" s="73"/>
      <c r="Z127" s="74"/>
      <c r="AA127" s="75"/>
      <c r="AB127" s="76"/>
      <c r="AC127" s="77" t="str">
        <f>TEXT(IF($E125="","",(IF($E126="",T125/(15-(COUNTIF($E125:$S125,""))),(IF($E127="",(T125+T126)/(30-(COUNTIF($E125:$S125,"")+COUNTIF($E126:$S126,""))), (T125+T126+T127)/(45-(COUNTIF($E125:$S125,"")+COUNTIF($E126:$S126,"")+COUNTIF($E127:$S127,"")))))))),"0,00")</f>
        <v>2,00</v>
      </c>
    </row>
    <row r="128" spans="1:29" ht="15.75" thickBot="1">
      <c r="A128" s="47">
        <v>141</v>
      </c>
      <c r="B128" s="48" t="s">
        <v>110</v>
      </c>
      <c r="C128" s="49" t="s">
        <v>15</v>
      </c>
      <c r="D128" s="49"/>
      <c r="E128" s="50">
        <v>3</v>
      </c>
      <c r="F128" s="50">
        <v>1</v>
      </c>
      <c r="G128" s="50">
        <v>2</v>
      </c>
      <c r="H128" s="50">
        <v>3</v>
      </c>
      <c r="I128" s="50">
        <v>5</v>
      </c>
      <c r="J128" s="50">
        <v>0</v>
      </c>
      <c r="K128" s="50">
        <v>2</v>
      </c>
      <c r="L128" s="50">
        <v>3</v>
      </c>
      <c r="M128" s="50">
        <v>3</v>
      </c>
      <c r="N128" s="50">
        <v>2</v>
      </c>
      <c r="O128" s="50"/>
      <c r="P128" s="50"/>
      <c r="Q128" s="50"/>
      <c r="R128" s="50"/>
      <c r="S128" s="50"/>
      <c r="T128" s="51">
        <f t="shared" si="3"/>
        <v>24</v>
      </c>
      <c r="U128" s="52"/>
      <c r="V128" s="53">
        <f>SUM(T128:T130)+IF(ISNUMBER(U128),U128,0)+IF(ISNUMBER(U129),U129,0)+IF(ISNUMBER(U130),U130,0)</f>
        <v>78</v>
      </c>
      <c r="W128" s="54">
        <f>COUNTIF($E128:$S128,0)+COUNTIF($E129:$S129,0)+COUNTIF($E130:$S130,0)</f>
        <v>4</v>
      </c>
      <c r="X128" s="54">
        <f>COUNTIF($E128:$S128,1)+COUNTIF($E129:$S129,1)+COUNTIF($E130:$S130,1)</f>
        <v>4</v>
      </c>
      <c r="Y128" s="54">
        <f>COUNTIF($E128:$S128,2)+COUNTIF($E129:$S129,2)+COUNTIF($E130:$S130,2)</f>
        <v>7</v>
      </c>
      <c r="Z128" s="54">
        <f>COUNTIF($E128:$S128,3)+COUNTIF($E129:$S129,3)+COUNTIF($E130:$S130,3)</f>
        <v>11</v>
      </c>
      <c r="AA128" s="54">
        <f>COUNTIF($E128:$S128,5)+COUNTIF($E129:$S129,5)+COUNTIF($E130:$S130,5)</f>
        <v>4</v>
      </c>
      <c r="AB128" s="55">
        <f>COUNTIF($E128:$S128,"5*")+COUNTIF($E129:$S129,"5*")+COUNTIF($E130:$S130,"5*")</f>
        <v>0</v>
      </c>
      <c r="AC128" s="56">
        <f>COUNTIF($E128:$S128,20)+COUNTIF($E129:$S129,20)+COUNTIF($E130:$S130,20)</f>
        <v>0</v>
      </c>
    </row>
    <row r="129" spans="1:29" ht="16.5" thickBot="1">
      <c r="A129" s="57" t="s">
        <v>152</v>
      </c>
      <c r="B129" s="58" t="s">
        <v>17</v>
      </c>
      <c r="C129" s="58" t="s">
        <v>25</v>
      </c>
      <c r="D129" s="58"/>
      <c r="E129" s="59">
        <v>1</v>
      </c>
      <c r="F129" s="59">
        <v>2</v>
      </c>
      <c r="G129" s="59">
        <v>2</v>
      </c>
      <c r="H129" s="59">
        <v>5</v>
      </c>
      <c r="I129" s="59">
        <v>5</v>
      </c>
      <c r="J129" s="59">
        <v>0</v>
      </c>
      <c r="K129" s="59">
        <v>2</v>
      </c>
      <c r="L129" s="59">
        <v>3</v>
      </c>
      <c r="M129" s="59">
        <v>3</v>
      </c>
      <c r="N129" s="59">
        <v>5</v>
      </c>
      <c r="O129" s="59"/>
      <c r="P129" s="59"/>
      <c r="Q129" s="59"/>
      <c r="R129" s="59"/>
      <c r="S129" s="59"/>
      <c r="T129" s="60">
        <f t="shared" si="3"/>
        <v>28</v>
      </c>
      <c r="U129" s="61"/>
      <c r="V129" s="62">
        <v>0.48680555555555544</v>
      </c>
      <c r="W129" s="63" t="s">
        <v>19</v>
      </c>
      <c r="X129" s="64"/>
      <c r="Y129" s="64"/>
      <c r="Z129" s="65"/>
      <c r="AA129" s="65"/>
      <c r="AB129" s="66"/>
      <c r="AC129" s="67" t="str">
        <f>TEXT( (V130-V129+0.00000000000001),"[hh].mm.ss")</f>
        <v>05.36.02</v>
      </c>
    </row>
    <row r="130" spans="1:29" ht="15.75" thickBot="1">
      <c r="A130" s="34" t="s">
        <v>20</v>
      </c>
      <c r="B130" s="35" t="s">
        <v>37</v>
      </c>
      <c r="C130" s="15"/>
      <c r="D130" s="16"/>
      <c r="E130" s="68">
        <v>1</v>
      </c>
      <c r="F130" s="68">
        <v>0</v>
      </c>
      <c r="G130" s="68">
        <v>2</v>
      </c>
      <c r="H130" s="68">
        <v>3</v>
      </c>
      <c r="I130" s="68">
        <v>3</v>
      </c>
      <c r="J130" s="68">
        <v>0</v>
      </c>
      <c r="K130" s="68">
        <v>1</v>
      </c>
      <c r="L130" s="68">
        <v>3</v>
      </c>
      <c r="M130" s="68">
        <v>3</v>
      </c>
      <c r="N130" s="68">
        <v>3</v>
      </c>
      <c r="O130" s="68"/>
      <c r="P130" s="68"/>
      <c r="Q130" s="68"/>
      <c r="R130" s="68"/>
      <c r="S130" s="68"/>
      <c r="T130" s="69">
        <f t="shared" si="3"/>
        <v>19</v>
      </c>
      <c r="U130" s="70">
        <v>7</v>
      </c>
      <c r="V130" s="71">
        <v>0.72016203703703707</v>
      </c>
      <c r="W130" s="72" t="s">
        <v>22</v>
      </c>
      <c r="X130" s="73"/>
      <c r="Y130" s="73"/>
      <c r="Z130" s="74"/>
      <c r="AA130" s="75"/>
      <c r="AB130" s="76"/>
      <c r="AC130" s="77" t="str">
        <f>TEXT(IF($E128="","",(IF($E129="",T128/(15-(COUNTIF($E128:$S128,""))),(IF($E130="",(T128+T129)/(30-(COUNTIF($E128:$S128,"")+COUNTIF($E129:$S129,""))), (T128+T129+T130)/(45-(COUNTIF($E128:$S128,"")+COUNTIF($E129:$S129,"")+COUNTIF($E130:$S130,"")))))))),"0,00")</f>
        <v>2,37</v>
      </c>
    </row>
    <row r="131" spans="1:29" ht="15.75" thickBot="1">
      <c r="A131" s="47">
        <v>137</v>
      </c>
      <c r="B131" s="48" t="s">
        <v>111</v>
      </c>
      <c r="C131" s="49" t="s">
        <v>39</v>
      </c>
      <c r="D131" s="49"/>
      <c r="E131" s="50">
        <v>3</v>
      </c>
      <c r="F131" s="50">
        <v>5</v>
      </c>
      <c r="G131" s="50">
        <v>3</v>
      </c>
      <c r="H131" s="50">
        <v>5</v>
      </c>
      <c r="I131" s="50">
        <v>1</v>
      </c>
      <c r="J131" s="50">
        <v>0</v>
      </c>
      <c r="K131" s="50">
        <v>3</v>
      </c>
      <c r="L131" s="50">
        <v>3</v>
      </c>
      <c r="M131" s="50">
        <v>3</v>
      </c>
      <c r="N131" s="50">
        <v>3</v>
      </c>
      <c r="O131" s="50"/>
      <c r="P131" s="50"/>
      <c r="Q131" s="50"/>
      <c r="R131" s="50"/>
      <c r="S131" s="50"/>
      <c r="T131" s="51">
        <f t="shared" si="3"/>
        <v>29</v>
      </c>
      <c r="U131" s="52"/>
      <c r="V131" s="53">
        <f>SUM(T131:T133)+IF(ISNUMBER(U131),U131,0)+IF(ISNUMBER(U132),U132,0)+IF(ISNUMBER(U133),U133,0)</f>
        <v>78</v>
      </c>
      <c r="W131" s="54">
        <f>COUNTIF($E131:$S131,0)+COUNTIF($E132:$S132,0)+COUNTIF($E133:$S133,0)</f>
        <v>4</v>
      </c>
      <c r="X131" s="54">
        <f>COUNTIF($E131:$S131,1)+COUNTIF($E132:$S132,1)+COUNTIF($E133:$S133,1)</f>
        <v>4</v>
      </c>
      <c r="Y131" s="54">
        <f>COUNTIF($E131:$S131,2)+COUNTIF($E132:$S132,2)+COUNTIF($E133:$S133,2)</f>
        <v>2</v>
      </c>
      <c r="Z131" s="54">
        <f>COUNTIF($E131:$S131,3)+COUNTIF($E132:$S132,3)+COUNTIF($E133:$S133,3)</f>
        <v>15</v>
      </c>
      <c r="AA131" s="54">
        <f>COUNTIF($E131:$S131,5)+COUNTIF($E132:$S132,5)+COUNTIF($E133:$S133,5)</f>
        <v>5</v>
      </c>
      <c r="AB131" s="55">
        <f>COUNTIF($E131:$S131,"5*")+COUNTIF($E132:$S132,"5*")+COUNTIF($E133:$S133,"5*")</f>
        <v>0</v>
      </c>
      <c r="AC131" s="56">
        <f>COUNTIF($E131:$S131,20)+COUNTIF($E132:$S132,20)+COUNTIF($E133:$S133,20)</f>
        <v>0</v>
      </c>
    </row>
    <row r="132" spans="1:29" ht="16.5" thickBot="1">
      <c r="A132" s="57" t="s">
        <v>153</v>
      </c>
      <c r="B132" s="58" t="s">
        <v>17</v>
      </c>
      <c r="C132" s="58" t="s">
        <v>103</v>
      </c>
      <c r="D132" s="58"/>
      <c r="E132" s="59">
        <v>1</v>
      </c>
      <c r="F132" s="59">
        <v>3</v>
      </c>
      <c r="G132" s="59">
        <v>2</v>
      </c>
      <c r="H132" s="59">
        <v>5</v>
      </c>
      <c r="I132" s="59">
        <v>3</v>
      </c>
      <c r="J132" s="59">
        <v>0</v>
      </c>
      <c r="K132" s="59">
        <v>3</v>
      </c>
      <c r="L132" s="59">
        <v>1</v>
      </c>
      <c r="M132" s="59">
        <v>3</v>
      </c>
      <c r="N132" s="59">
        <v>3</v>
      </c>
      <c r="O132" s="59"/>
      <c r="P132" s="59"/>
      <c r="Q132" s="59"/>
      <c r="R132" s="59"/>
      <c r="S132" s="59"/>
      <c r="T132" s="60">
        <f t="shared" si="3"/>
        <v>24</v>
      </c>
      <c r="U132" s="61"/>
      <c r="V132" s="62">
        <v>0.48888888888888876</v>
      </c>
      <c r="W132" s="63" t="s">
        <v>19</v>
      </c>
      <c r="X132" s="64"/>
      <c r="Y132" s="64"/>
      <c r="Z132" s="65"/>
      <c r="AA132" s="65"/>
      <c r="AB132" s="66"/>
      <c r="AC132" s="67" t="str">
        <f>TEXT( (V133-V132+0.00000000000001),"[hh].mm.ss")</f>
        <v>05.29.38</v>
      </c>
    </row>
    <row r="133" spans="1:29" ht="15.75" thickBot="1">
      <c r="A133" s="34" t="s">
        <v>20</v>
      </c>
      <c r="B133" s="35" t="s">
        <v>37</v>
      </c>
      <c r="C133" s="15"/>
      <c r="D133" s="16"/>
      <c r="E133" s="68">
        <v>1</v>
      </c>
      <c r="F133" s="68">
        <v>3</v>
      </c>
      <c r="G133" s="68">
        <v>2</v>
      </c>
      <c r="H133" s="68">
        <v>3</v>
      </c>
      <c r="I133" s="68">
        <v>5</v>
      </c>
      <c r="J133" s="68">
        <v>0</v>
      </c>
      <c r="K133" s="68">
        <v>3</v>
      </c>
      <c r="L133" s="68">
        <v>0</v>
      </c>
      <c r="M133" s="68">
        <v>5</v>
      </c>
      <c r="N133" s="68">
        <v>3</v>
      </c>
      <c r="O133" s="68"/>
      <c r="P133" s="68"/>
      <c r="Q133" s="68"/>
      <c r="R133" s="68"/>
      <c r="S133" s="68"/>
      <c r="T133" s="69">
        <f t="shared" si="3"/>
        <v>25</v>
      </c>
      <c r="U133" s="70"/>
      <c r="V133" s="71">
        <v>0.71780092592592604</v>
      </c>
      <c r="W133" s="72" t="s">
        <v>22</v>
      </c>
      <c r="X133" s="73"/>
      <c r="Y133" s="73"/>
      <c r="Z133" s="74"/>
      <c r="AA133" s="75"/>
      <c r="AB133" s="76"/>
      <c r="AC133" s="77" t="str">
        <f>TEXT(IF($E131="","",(IF($E132="",T131/(15-(COUNTIF($E131:$S131,""))),(IF($E133="",(T131+T132)/(30-(COUNTIF($E131:$S131,"")+COUNTIF($E132:$S132,""))), (T131+T132+T133)/(45-(COUNTIF($E131:$S131,"")+COUNTIF($E132:$S132,"")+COUNTIF($E133:$S133,"")))))))),"0,00")</f>
        <v>2,60</v>
      </c>
    </row>
    <row r="134" spans="1:29" ht="15.75" thickBot="1">
      <c r="A134" s="47">
        <v>138</v>
      </c>
      <c r="B134" s="48" t="s">
        <v>112</v>
      </c>
      <c r="C134" s="49" t="s">
        <v>39</v>
      </c>
      <c r="D134" s="49"/>
      <c r="E134" s="50">
        <v>0</v>
      </c>
      <c r="F134" s="50">
        <v>3</v>
      </c>
      <c r="G134" s="50">
        <v>0</v>
      </c>
      <c r="H134" s="50">
        <v>5</v>
      </c>
      <c r="I134" s="50">
        <v>5</v>
      </c>
      <c r="J134" s="50">
        <v>3</v>
      </c>
      <c r="K134" s="50">
        <v>1</v>
      </c>
      <c r="L134" s="50">
        <v>0</v>
      </c>
      <c r="M134" s="50">
        <v>5</v>
      </c>
      <c r="N134" s="50">
        <v>3</v>
      </c>
      <c r="O134" s="50"/>
      <c r="P134" s="50"/>
      <c r="Q134" s="50"/>
      <c r="R134" s="50"/>
      <c r="S134" s="50"/>
      <c r="T134" s="51">
        <f t="shared" si="3"/>
        <v>25</v>
      </c>
      <c r="U134" s="52"/>
      <c r="V134" s="53">
        <f>SUM(T134:T136)+IF(ISNUMBER(U134),U134,0)+IF(ISNUMBER(U135),U135,0)+IF(ISNUMBER(U136),U136,0)</f>
        <v>82</v>
      </c>
      <c r="W134" s="54">
        <f>COUNTIF($E134:$S134,0)+COUNTIF($E135:$S135,0)+COUNTIF($E136:$S136,0)</f>
        <v>8</v>
      </c>
      <c r="X134" s="54">
        <f>COUNTIF($E134:$S134,1)+COUNTIF($E135:$S135,1)+COUNTIF($E136:$S136,1)</f>
        <v>3</v>
      </c>
      <c r="Y134" s="54">
        <f>COUNTIF($E134:$S134,2)+COUNTIF($E135:$S135,2)+COUNTIF($E136:$S136,2)</f>
        <v>2</v>
      </c>
      <c r="Z134" s="54">
        <f>COUNTIF($E134:$S134,3)+COUNTIF($E135:$S135,3)+COUNTIF($E136:$S136,3)</f>
        <v>5</v>
      </c>
      <c r="AA134" s="54">
        <f>COUNTIF($E134:$S134,5)+COUNTIF($E135:$S135,5)+COUNTIF($E136:$S136,5)</f>
        <v>12</v>
      </c>
      <c r="AB134" s="55">
        <f>COUNTIF($E134:$S134,"5*")+COUNTIF($E135:$S135,"5*")+COUNTIF($E136:$S136,"5*")</f>
        <v>0</v>
      </c>
      <c r="AC134" s="56">
        <f>COUNTIF($E134:$S134,20)+COUNTIF($E135:$S135,20)+COUNTIF($E136:$S136,20)</f>
        <v>0</v>
      </c>
    </row>
    <row r="135" spans="1:29" ht="16.5" thickBot="1">
      <c r="A135" s="57" t="s">
        <v>154</v>
      </c>
      <c r="B135" s="58" t="s">
        <v>17</v>
      </c>
      <c r="C135" s="58" t="s">
        <v>113</v>
      </c>
      <c r="D135" s="58"/>
      <c r="E135" s="59">
        <v>5</v>
      </c>
      <c r="F135" s="59">
        <v>5</v>
      </c>
      <c r="G135" s="59">
        <v>1</v>
      </c>
      <c r="H135" s="59">
        <v>3</v>
      </c>
      <c r="I135" s="59">
        <v>5</v>
      </c>
      <c r="J135" s="59">
        <v>0</v>
      </c>
      <c r="K135" s="59">
        <v>0</v>
      </c>
      <c r="L135" s="59">
        <v>5</v>
      </c>
      <c r="M135" s="59">
        <v>5</v>
      </c>
      <c r="N135" s="59">
        <v>2</v>
      </c>
      <c r="O135" s="59"/>
      <c r="P135" s="59"/>
      <c r="Q135" s="59"/>
      <c r="R135" s="59"/>
      <c r="S135" s="59"/>
      <c r="T135" s="60">
        <f t="shared" si="3"/>
        <v>31</v>
      </c>
      <c r="U135" s="61"/>
      <c r="V135" s="62">
        <v>0.48819444444444432</v>
      </c>
      <c r="W135" s="63" t="s">
        <v>19</v>
      </c>
      <c r="X135" s="64"/>
      <c r="Y135" s="64"/>
      <c r="Z135" s="65"/>
      <c r="AA135" s="65"/>
      <c r="AB135" s="66"/>
      <c r="AC135" s="67" t="str">
        <f>TEXT( (V136-V135+0.00000000000001),"[hh].mm.ss")</f>
        <v>05.23.39</v>
      </c>
    </row>
    <row r="136" spans="1:29" ht="15.75" thickBot="1">
      <c r="A136" s="34" t="s">
        <v>20</v>
      </c>
      <c r="B136" s="35" t="s">
        <v>37</v>
      </c>
      <c r="C136" s="15"/>
      <c r="D136" s="16"/>
      <c r="E136" s="68">
        <v>0</v>
      </c>
      <c r="F136" s="68">
        <v>5</v>
      </c>
      <c r="G136" s="68">
        <v>0</v>
      </c>
      <c r="H136" s="68">
        <v>5</v>
      </c>
      <c r="I136" s="68">
        <v>5</v>
      </c>
      <c r="J136" s="68">
        <v>1</v>
      </c>
      <c r="K136" s="68">
        <v>2</v>
      </c>
      <c r="L136" s="68">
        <v>0</v>
      </c>
      <c r="M136" s="68">
        <v>5</v>
      </c>
      <c r="N136" s="68">
        <v>3</v>
      </c>
      <c r="O136" s="68"/>
      <c r="P136" s="68"/>
      <c r="Q136" s="68"/>
      <c r="R136" s="68"/>
      <c r="S136" s="68"/>
      <c r="T136" s="69">
        <f t="shared" ref="T136:T142" si="4">IF(E136="","",SUM(E136:S136)+(COUNTIF(E136:S136,"5*")*5))</f>
        <v>26</v>
      </c>
      <c r="U136" s="70"/>
      <c r="V136" s="71">
        <v>0.71295138888888887</v>
      </c>
      <c r="W136" s="72" t="s">
        <v>22</v>
      </c>
      <c r="X136" s="73"/>
      <c r="Y136" s="73"/>
      <c r="Z136" s="74"/>
      <c r="AA136" s="75"/>
      <c r="AB136" s="76"/>
      <c r="AC136" s="77" t="str">
        <f>TEXT(IF($E134="","",(IF($E135="",T134/(15-(COUNTIF($E134:$S134,""))),(IF($E136="",(T134+T135)/(30-(COUNTIF($E134:$S134,"")+COUNTIF($E135:$S135,""))), (T134+T135+T136)/(45-(COUNTIF($E134:$S134,"")+COUNTIF($E135:$S135,"")+COUNTIF($E136:$S136,"")))))))),"0,00")</f>
        <v>2,73</v>
      </c>
    </row>
    <row r="137" spans="1:29" ht="15.75" thickBot="1">
      <c r="A137" s="47">
        <v>136</v>
      </c>
      <c r="B137" s="48" t="s">
        <v>114</v>
      </c>
      <c r="C137" s="49" t="s">
        <v>115</v>
      </c>
      <c r="D137" s="49"/>
      <c r="E137" s="50">
        <v>2</v>
      </c>
      <c r="F137" s="50">
        <v>2</v>
      </c>
      <c r="G137" s="50">
        <v>1</v>
      </c>
      <c r="H137" s="50">
        <v>5</v>
      </c>
      <c r="I137" s="50">
        <v>5</v>
      </c>
      <c r="J137" s="50">
        <v>0</v>
      </c>
      <c r="K137" s="50">
        <v>3</v>
      </c>
      <c r="L137" s="50">
        <v>2</v>
      </c>
      <c r="M137" s="50">
        <v>3</v>
      </c>
      <c r="N137" s="50">
        <v>3</v>
      </c>
      <c r="O137" s="50"/>
      <c r="P137" s="50"/>
      <c r="Q137" s="50"/>
      <c r="R137" s="50"/>
      <c r="S137" s="50"/>
      <c r="T137" s="51">
        <f t="shared" si="4"/>
        <v>26</v>
      </c>
      <c r="U137" s="52"/>
      <c r="V137" s="53">
        <f>SUM(T137:T139)+IF(ISNUMBER(U137),U137,0)+IF(ISNUMBER(U138),U138,0)+IF(ISNUMBER(U139),U139,0)</f>
        <v>86</v>
      </c>
      <c r="W137" s="54">
        <f>COUNTIF($E137:$S137,0)+COUNTIF($E138:$S138,0)+COUNTIF($E139:$S139,0)</f>
        <v>6</v>
      </c>
      <c r="X137" s="54">
        <f>COUNTIF($E137:$S137,1)+COUNTIF($E138:$S138,1)+COUNTIF($E139:$S139,1)</f>
        <v>1</v>
      </c>
      <c r="Y137" s="54">
        <f>COUNTIF($E137:$S137,2)+COUNTIF($E138:$S138,2)+COUNTIF($E139:$S139,2)</f>
        <v>4</v>
      </c>
      <c r="Z137" s="54">
        <f>COUNTIF($E137:$S137,3)+COUNTIF($E138:$S138,3)+COUNTIF($E139:$S139,3)</f>
        <v>10</v>
      </c>
      <c r="AA137" s="54">
        <f>COUNTIF($E137:$S137,5)+COUNTIF($E138:$S138,5)+COUNTIF($E139:$S139,5)</f>
        <v>9</v>
      </c>
      <c r="AB137" s="55">
        <f>COUNTIF($E137:$S137,"5*")+COUNTIF($E138:$S138,"5*")+COUNTIF($E139:$S139,"5*")</f>
        <v>0</v>
      </c>
      <c r="AC137" s="56">
        <f>COUNTIF($E137:$S137,20)+COUNTIF($E138:$S138,20)+COUNTIF($E139:$S139,20)</f>
        <v>0</v>
      </c>
    </row>
    <row r="138" spans="1:29" ht="16.5" thickBot="1">
      <c r="A138" s="57" t="s">
        <v>155</v>
      </c>
      <c r="B138" s="58" t="s">
        <v>17</v>
      </c>
      <c r="C138" s="58" t="s">
        <v>106</v>
      </c>
      <c r="D138" s="58"/>
      <c r="E138" s="59">
        <v>5</v>
      </c>
      <c r="F138" s="59">
        <v>5</v>
      </c>
      <c r="G138" s="59">
        <v>3</v>
      </c>
      <c r="H138" s="59">
        <v>3</v>
      </c>
      <c r="I138" s="59">
        <v>5</v>
      </c>
      <c r="J138" s="59">
        <v>0</v>
      </c>
      <c r="K138" s="59">
        <v>3</v>
      </c>
      <c r="L138" s="59">
        <v>0</v>
      </c>
      <c r="M138" s="59">
        <v>3</v>
      </c>
      <c r="N138" s="59">
        <v>5</v>
      </c>
      <c r="O138" s="59"/>
      <c r="P138" s="59"/>
      <c r="Q138" s="59"/>
      <c r="R138" s="59"/>
      <c r="S138" s="59"/>
      <c r="T138" s="60">
        <f t="shared" si="4"/>
        <v>32</v>
      </c>
      <c r="U138" s="61"/>
      <c r="V138" s="62">
        <v>0.4895833333333332</v>
      </c>
      <c r="W138" s="63" t="s">
        <v>19</v>
      </c>
      <c r="X138" s="64"/>
      <c r="Y138" s="64"/>
      <c r="Z138" s="65"/>
      <c r="AA138" s="65"/>
      <c r="AB138" s="66"/>
      <c r="AC138" s="67" t="str">
        <f>TEXT( (V139-V138+0.00000000000001),"[hh].mm.ss")</f>
        <v>05.31.18</v>
      </c>
    </row>
    <row r="139" spans="1:29" ht="15.75" thickBot="1">
      <c r="A139" s="34" t="s">
        <v>20</v>
      </c>
      <c r="B139" s="35" t="s">
        <v>37</v>
      </c>
      <c r="C139" s="15"/>
      <c r="D139" s="16"/>
      <c r="E139" s="68">
        <v>0</v>
      </c>
      <c r="F139" s="68">
        <v>3</v>
      </c>
      <c r="G139" s="68">
        <v>0</v>
      </c>
      <c r="H139" s="68">
        <v>5</v>
      </c>
      <c r="I139" s="68">
        <v>5</v>
      </c>
      <c r="J139" s="68">
        <v>0</v>
      </c>
      <c r="K139" s="68">
        <v>3</v>
      </c>
      <c r="L139" s="68">
        <v>5</v>
      </c>
      <c r="M139" s="68">
        <v>3</v>
      </c>
      <c r="N139" s="68">
        <v>2</v>
      </c>
      <c r="O139" s="68"/>
      <c r="P139" s="68"/>
      <c r="Q139" s="68"/>
      <c r="R139" s="68"/>
      <c r="S139" s="68"/>
      <c r="T139" s="69">
        <f t="shared" si="4"/>
        <v>26</v>
      </c>
      <c r="U139" s="70">
        <v>2</v>
      </c>
      <c r="V139" s="71">
        <v>0.71965277777777781</v>
      </c>
      <c r="W139" s="72" t="s">
        <v>22</v>
      </c>
      <c r="X139" s="73"/>
      <c r="Y139" s="73"/>
      <c r="Z139" s="74"/>
      <c r="AA139" s="75"/>
      <c r="AB139" s="76"/>
      <c r="AC139" s="77" t="str">
        <f>TEXT(IF($E137="","",(IF($E138="",T137/(15-(COUNTIF($E137:$S137,""))),(IF($E139="",(T137+T138)/(30-(COUNTIF($E137:$S137,"")+COUNTIF($E138:$S138,""))), (T137+T138+T139)/(45-(COUNTIF($E137:$S137,"")+COUNTIF($E138:$S138,"")+COUNTIF($E139:$S139,"")))))))),"0,00")</f>
        <v>2,80</v>
      </c>
    </row>
    <row r="140" spans="1:29" ht="15.75" thickBot="1">
      <c r="A140" s="47">
        <v>8</v>
      </c>
      <c r="B140" s="48" t="s">
        <v>47</v>
      </c>
      <c r="C140" s="49" t="s">
        <v>48</v>
      </c>
      <c r="D140" s="49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1" t="str">
        <f t="shared" si="4"/>
        <v/>
      </c>
      <c r="U140" s="52" t="s">
        <v>6</v>
      </c>
      <c r="V140" s="53">
        <f>SUM(T140:T142)+IF(ISNUMBER(U140),U140,0)+IF(ISNUMBER(U141),U141,0)+IF(ISNUMBER(U142),U142,0)</f>
        <v>0</v>
      </c>
      <c r="W140" s="54">
        <f>COUNTIF($E140:$S140,0)+COUNTIF($E141:$S141,0)+COUNTIF($E142:$S142,0)</f>
        <v>0</v>
      </c>
      <c r="X140" s="54">
        <f>COUNTIF($E140:$S140,1)+COUNTIF($E141:$S141,1)+COUNTIF($E142:$S142,1)</f>
        <v>0</v>
      </c>
      <c r="Y140" s="54">
        <f>COUNTIF($E140:$S140,2)+COUNTIF($E141:$S141,2)+COUNTIF($E142:$S142,2)</f>
        <v>0</v>
      </c>
      <c r="Z140" s="54">
        <f>COUNTIF($E140:$S140,3)+COUNTIF($E141:$S141,3)+COUNTIF($E142:$S142,3)</f>
        <v>0</v>
      </c>
      <c r="AA140" s="54">
        <f>COUNTIF($E140:$S140,5)+COUNTIF($E141:$S141,5)+COUNTIF($E142:$S142,5)</f>
        <v>0</v>
      </c>
      <c r="AB140" s="55">
        <f>COUNTIF($E140:$S140,"5*")+COUNTIF($E141:$S141,"5*")+COUNTIF($E142:$S142,"5*")</f>
        <v>0</v>
      </c>
      <c r="AC140" s="56">
        <f>COUNTIF($E140:$S140,20)+COUNTIF($E141:$S141,20)+COUNTIF($E142:$S142,20)</f>
        <v>0</v>
      </c>
    </row>
    <row r="141" spans="1:29" ht="16.5" thickBot="1">
      <c r="A141" s="57"/>
      <c r="B141" s="58" t="s">
        <v>49</v>
      </c>
      <c r="C141" s="58" t="s">
        <v>36</v>
      </c>
      <c r="D141" s="58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60" t="str">
        <f t="shared" si="4"/>
        <v/>
      </c>
      <c r="U141" s="61"/>
      <c r="V141" s="62">
        <v>0.51111111111111096</v>
      </c>
      <c r="W141" s="63" t="s">
        <v>19</v>
      </c>
      <c r="X141" s="64"/>
      <c r="Y141" s="64"/>
      <c r="Z141" s="65"/>
      <c r="AA141" s="65"/>
      <c r="AB141" s="66"/>
      <c r="AC141" s="67" t="str">
        <f>TEXT( (V142-V141+0.00000000000001),"[hh].mm.ss")</f>
        <v>00.00.00</v>
      </c>
    </row>
    <row r="142" spans="1:29" ht="15.75" thickBot="1">
      <c r="A142" s="34" t="s">
        <v>20</v>
      </c>
      <c r="B142" s="35" t="s">
        <v>50</v>
      </c>
      <c r="C142" s="15"/>
      <c r="D142" s="16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9" t="str">
        <f t="shared" si="4"/>
        <v/>
      </c>
      <c r="U142" s="70"/>
      <c r="V142" s="71">
        <v>0.51111111111111096</v>
      </c>
      <c r="W142" s="72" t="s">
        <v>22</v>
      </c>
      <c r="X142" s="73"/>
      <c r="Y142" s="73"/>
      <c r="Z142" s="74"/>
      <c r="AA142" s="75"/>
      <c r="AB142" s="76"/>
      <c r="AC142" s="77" t="str">
        <f>TEXT(IF($E140="","",(IF($E141="",T140/(15-(COUNTIF($E140:$S140,""))),(IF($E142="",(T140+T141)/(30-(COUNTIF($E140:$S140,"")+COUNTIF($E141:$S141,""))), (T140+T141+T142)/(45-(COUNTIF($E140:$S140,"")+COUNTIF($E141:$S141,"")+COUNTIF($E142:$S142,"")))))))),"0,00")</f>
        <v/>
      </c>
    </row>
    <row r="143" spans="1:29" ht="50.25" thickTop="1">
      <c r="A143" s="85" t="s">
        <v>0</v>
      </c>
      <c r="B143" s="86"/>
      <c r="C143" s="86"/>
      <c r="D143" s="86"/>
      <c r="E143" s="86"/>
      <c r="F143" s="86"/>
      <c r="G143" s="86"/>
      <c r="H143" s="86"/>
      <c r="I143" s="86"/>
      <c r="J143" s="86"/>
      <c r="K143" s="86"/>
      <c r="L143" s="86"/>
      <c r="M143" s="86"/>
      <c r="N143" s="86"/>
      <c r="O143" s="86"/>
      <c r="P143" s="86"/>
      <c r="Q143" s="86"/>
      <c r="R143" s="86"/>
      <c r="S143" s="86"/>
      <c r="T143" s="86"/>
      <c r="U143" s="86"/>
      <c r="V143" s="86"/>
      <c r="W143" s="86"/>
      <c r="X143" s="86"/>
      <c r="Y143" s="86"/>
      <c r="Z143" s="86"/>
      <c r="AA143" s="86"/>
      <c r="AB143" s="86"/>
      <c r="AC143" s="87"/>
    </row>
    <row r="144" spans="1:29" ht="50.25" thickBot="1">
      <c r="A144" s="1"/>
      <c r="B144" s="84" t="s">
        <v>10</v>
      </c>
      <c r="C144" s="84"/>
      <c r="D144" s="84"/>
      <c r="E144" s="84"/>
      <c r="F144" s="84"/>
      <c r="G144" s="84"/>
      <c r="H144" s="84"/>
      <c r="I144" s="84"/>
      <c r="J144" s="84"/>
      <c r="K144" s="84"/>
      <c r="L144" s="84"/>
      <c r="M144" s="84"/>
      <c r="N144" s="84"/>
      <c r="O144" s="84"/>
      <c r="P144" s="84"/>
      <c r="Q144" s="84"/>
      <c r="R144" s="84"/>
      <c r="S144" s="84"/>
      <c r="T144" s="84"/>
      <c r="U144" s="84"/>
      <c r="V144" s="84"/>
      <c r="W144" s="84"/>
      <c r="X144" s="84"/>
      <c r="Y144" s="84"/>
      <c r="Z144" s="84"/>
      <c r="AA144" s="84"/>
      <c r="AB144" s="2" t="s">
        <v>2</v>
      </c>
      <c r="AC144" s="3"/>
    </row>
    <row r="145" spans="1:29" ht="34.5">
      <c r="A145" s="4"/>
      <c r="B145" s="5" t="s">
        <v>249</v>
      </c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8">
        <v>2</v>
      </c>
    </row>
    <row r="146" spans="1:29" ht="15.75">
      <c r="A146" s="9">
        <v>0</v>
      </c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1" t="s">
        <v>251</v>
      </c>
      <c r="AB146" s="12"/>
      <c r="AC146" s="13"/>
    </row>
    <row r="147" spans="1:29" ht="16.5" thickBot="1">
      <c r="A147" s="1"/>
      <c r="B147" s="14" t="s">
        <v>250</v>
      </c>
      <c r="C147" s="15"/>
      <c r="D147" s="15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7" t="s">
        <v>253</v>
      </c>
      <c r="P147" s="16"/>
      <c r="Q147" s="16"/>
      <c r="R147" s="16"/>
      <c r="S147" s="16"/>
      <c r="T147" s="18"/>
      <c r="U147" s="18"/>
      <c r="V147" s="19">
        <v>43569</v>
      </c>
      <c r="W147" s="20"/>
      <c r="X147" s="20"/>
      <c r="Y147" s="20"/>
      <c r="Z147" s="18"/>
      <c r="AA147" s="21" t="s">
        <v>252</v>
      </c>
      <c r="AB147" s="22"/>
      <c r="AC147" s="23"/>
    </row>
    <row r="148" spans="1:29">
      <c r="A148" s="24"/>
      <c r="B148" s="25"/>
      <c r="C148" s="25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7" t="s">
        <v>3</v>
      </c>
      <c r="U148" s="28"/>
      <c r="V148" s="29"/>
      <c r="W148" s="30" t="s">
        <v>4</v>
      </c>
      <c r="X148" s="31"/>
      <c r="Y148" s="31"/>
      <c r="Z148" s="32"/>
      <c r="AA148" s="32"/>
      <c r="AB148" s="32"/>
      <c r="AC148" s="33"/>
    </row>
    <row r="149" spans="1:29" ht="15.75" thickBot="1">
      <c r="A149" s="34"/>
      <c r="B149" s="35"/>
      <c r="C149" s="35"/>
      <c r="D149" s="35"/>
      <c r="E149" s="36">
        <v>1</v>
      </c>
      <c r="F149" s="36">
        <v>2</v>
      </c>
      <c r="G149" s="36">
        <v>3</v>
      </c>
      <c r="H149" s="36">
        <v>4</v>
      </c>
      <c r="I149" s="36">
        <v>5</v>
      </c>
      <c r="J149" s="36">
        <v>6</v>
      </c>
      <c r="K149" s="36">
        <v>7</v>
      </c>
      <c r="L149" s="36">
        <v>8</v>
      </c>
      <c r="M149" s="36">
        <v>9</v>
      </c>
      <c r="N149" s="36">
        <v>10</v>
      </c>
      <c r="O149" s="36">
        <v>11</v>
      </c>
      <c r="P149" s="36">
        <v>12</v>
      </c>
      <c r="Q149" s="36">
        <v>13</v>
      </c>
      <c r="R149" s="36">
        <v>14</v>
      </c>
      <c r="S149" s="36">
        <v>15</v>
      </c>
      <c r="T149" s="37" t="s">
        <v>5</v>
      </c>
      <c r="U149" s="37" t="s">
        <v>6</v>
      </c>
      <c r="V149" s="38" t="s">
        <v>7</v>
      </c>
      <c r="W149" s="39">
        <v>0</v>
      </c>
      <c r="X149" s="40">
        <v>1</v>
      </c>
      <c r="Y149" s="40">
        <v>2</v>
      </c>
      <c r="Z149" s="40">
        <v>3</v>
      </c>
      <c r="AA149" s="40">
        <v>5</v>
      </c>
      <c r="AB149" s="41" t="s">
        <v>8</v>
      </c>
      <c r="AC149" s="42">
        <v>20</v>
      </c>
    </row>
    <row r="150" spans="1:29" ht="15.75" thickBot="1">
      <c r="A150" s="47">
        <v>2</v>
      </c>
      <c r="B150" s="48" t="s">
        <v>23</v>
      </c>
      <c r="C150" s="49" t="s">
        <v>15</v>
      </c>
      <c r="D150" s="49"/>
      <c r="E150" s="50">
        <v>5</v>
      </c>
      <c r="F150" s="50">
        <v>0</v>
      </c>
      <c r="G150" s="50">
        <v>5</v>
      </c>
      <c r="H150" s="50">
        <v>2</v>
      </c>
      <c r="I150" s="50">
        <v>5</v>
      </c>
      <c r="J150" s="50">
        <v>0</v>
      </c>
      <c r="K150" s="50">
        <v>1</v>
      </c>
      <c r="L150" s="50">
        <v>5</v>
      </c>
      <c r="M150" s="50">
        <v>5</v>
      </c>
      <c r="N150" s="50">
        <v>0</v>
      </c>
      <c r="O150" s="50"/>
      <c r="P150" s="50"/>
      <c r="Q150" s="50"/>
      <c r="R150" s="50"/>
      <c r="S150" s="50"/>
      <c r="T150" s="51">
        <f>IF(E150="","",SUM(E150:S150)+(COUNTIF(E150:S150,"5*")*5))</f>
        <v>28</v>
      </c>
      <c r="U150" s="52"/>
      <c r="V150" s="53">
        <f>SUM(T150:T152)+IF(ISNUMBER(U150),U150,0)+IF(ISNUMBER(U151),U151,0)+IF(ISNUMBER(U152),U152,0)</f>
        <v>73</v>
      </c>
      <c r="W150" s="54">
        <f>COUNTIF($E150:$S150,0)+COUNTIF($E151:$S151,0)+COUNTIF($E152:$S152,0)</f>
        <v>10</v>
      </c>
      <c r="X150" s="54">
        <f>COUNTIF($E150:$S150,1)+COUNTIF($E151:$S151,1)+COUNTIF($E152:$S152,1)</f>
        <v>3</v>
      </c>
      <c r="Y150" s="54">
        <f>COUNTIF($E150:$S150,2)+COUNTIF($E151:$S151,2)+COUNTIF($E152:$S152,2)</f>
        <v>3</v>
      </c>
      <c r="Z150" s="54">
        <f>COUNTIF($E150:$S150,3)+COUNTIF($E151:$S151,3)+COUNTIF($E152:$S152,3)</f>
        <v>4</v>
      </c>
      <c r="AA150" s="54">
        <f>COUNTIF($E150:$S150,5)+COUNTIF($E151:$S151,5)+COUNTIF($E152:$S152,5)</f>
        <v>10</v>
      </c>
      <c r="AB150" s="55">
        <f>COUNTIF($E150:$S150,"5*")+COUNTIF($E151:$S151,"5*")+COUNTIF($E152:$S152,"5*")</f>
        <v>0</v>
      </c>
      <c r="AC150" s="56">
        <f>COUNTIF($E150:$S150,20)+COUNTIF($E151:$S151,20)+COUNTIF($E152:$S152,20)</f>
        <v>0</v>
      </c>
    </row>
    <row r="151" spans="1:29" ht="16.5" thickBot="1">
      <c r="A151" s="57" t="s">
        <v>16</v>
      </c>
      <c r="B151" s="58" t="s">
        <v>17</v>
      </c>
      <c r="C151" s="58" t="s">
        <v>25</v>
      </c>
      <c r="D151" s="58"/>
      <c r="E151" s="59">
        <v>2</v>
      </c>
      <c r="F151" s="59">
        <v>0</v>
      </c>
      <c r="G151" s="59">
        <v>5</v>
      </c>
      <c r="H151" s="59">
        <v>1</v>
      </c>
      <c r="I151" s="59">
        <v>0</v>
      </c>
      <c r="J151" s="59">
        <v>0</v>
      </c>
      <c r="K151" s="59">
        <v>3</v>
      </c>
      <c r="L151" s="59">
        <v>3</v>
      </c>
      <c r="M151" s="59">
        <v>5</v>
      </c>
      <c r="N151" s="59">
        <v>5</v>
      </c>
      <c r="O151" s="59"/>
      <c r="P151" s="59"/>
      <c r="Q151" s="59"/>
      <c r="R151" s="59"/>
      <c r="S151" s="59"/>
      <c r="T151" s="60">
        <f>IF(E151="","",SUM(E151:S151)+(COUNTIF(E151:S151,"5*")*5))</f>
        <v>24</v>
      </c>
      <c r="U151" s="61"/>
      <c r="V151" s="62">
        <v>0.46041666666666653</v>
      </c>
      <c r="W151" s="63" t="s">
        <v>19</v>
      </c>
      <c r="X151" s="64"/>
      <c r="Y151" s="64"/>
      <c r="Z151" s="65"/>
      <c r="AA151" s="65"/>
      <c r="AB151" s="66"/>
      <c r="AC151" s="67" t="str">
        <f>TEXT( (V152-V151+0.00000000000001),"[hh].mm.ss")</f>
        <v>05.31.04</v>
      </c>
    </row>
    <row r="152" spans="1:29" ht="15.75" thickBot="1">
      <c r="A152" s="34" t="s">
        <v>20</v>
      </c>
      <c r="B152" s="35" t="s">
        <v>26</v>
      </c>
      <c r="C152" s="15"/>
      <c r="D152" s="16"/>
      <c r="E152" s="68">
        <v>1</v>
      </c>
      <c r="F152" s="68">
        <v>0</v>
      </c>
      <c r="G152" s="68">
        <v>5</v>
      </c>
      <c r="H152" s="68">
        <v>3</v>
      </c>
      <c r="I152" s="68">
        <v>0</v>
      </c>
      <c r="J152" s="68">
        <v>0</v>
      </c>
      <c r="K152" s="68">
        <v>2</v>
      </c>
      <c r="L152" s="68">
        <v>0</v>
      </c>
      <c r="M152" s="68">
        <v>3</v>
      </c>
      <c r="N152" s="68">
        <v>5</v>
      </c>
      <c r="O152" s="68"/>
      <c r="P152" s="68"/>
      <c r="Q152" s="68"/>
      <c r="R152" s="68"/>
      <c r="S152" s="68"/>
      <c r="T152" s="69">
        <f>IF(E152="","",SUM(E152:S152)+(COUNTIF(E152:S152,"5*")*5))</f>
        <v>19</v>
      </c>
      <c r="U152" s="70">
        <v>2</v>
      </c>
      <c r="V152" s="71">
        <v>0.69032407407407403</v>
      </c>
      <c r="W152" s="72" t="s">
        <v>22</v>
      </c>
      <c r="X152" s="73"/>
      <c r="Y152" s="73"/>
      <c r="Z152" s="74"/>
      <c r="AA152" s="75"/>
      <c r="AB152" s="76"/>
      <c r="AC152" s="77" t="str">
        <f>TEXT(IF($E150="","",(IF($E151="",T150/(15-(COUNTIF($E150:$S150,""))),(IF($E152="",(T150+T151)/(30-(COUNTIF($E150:$S150,"")+COUNTIF($E151:$S151,""))), (T150+T151+T152)/(45-(COUNTIF($E150:$S150,"")+COUNTIF($E151:$S151,"")+COUNTIF($E152:$S152,"")))))))),"0,00")</f>
        <v>2,37</v>
      </c>
    </row>
    <row r="153" spans="1:29" ht="15.75" thickBot="1">
      <c r="A153" s="47">
        <v>1</v>
      </c>
      <c r="B153" s="48" t="s">
        <v>14</v>
      </c>
      <c r="C153" s="49" t="s">
        <v>15</v>
      </c>
      <c r="D153" s="49"/>
      <c r="E153" s="50">
        <v>3</v>
      </c>
      <c r="F153" s="50">
        <v>2</v>
      </c>
      <c r="G153" s="50">
        <v>5</v>
      </c>
      <c r="H153" s="50">
        <v>1</v>
      </c>
      <c r="I153" s="50">
        <v>0</v>
      </c>
      <c r="J153" s="50">
        <v>0</v>
      </c>
      <c r="K153" s="50">
        <v>2</v>
      </c>
      <c r="L153" s="50">
        <v>5</v>
      </c>
      <c r="M153" s="50">
        <v>5</v>
      </c>
      <c r="N153" s="50">
        <v>5</v>
      </c>
      <c r="O153" s="50"/>
      <c r="P153" s="50"/>
      <c r="Q153" s="50"/>
      <c r="R153" s="50"/>
      <c r="S153" s="50"/>
      <c r="T153" s="51">
        <f>IF(E153="","",SUM(E153:S153)+(COUNTIF(E153:S153,"5*")*5))</f>
        <v>28</v>
      </c>
      <c r="U153" s="52"/>
      <c r="V153" s="53">
        <f>SUM(T153:T155)+IF(ISNUMBER(U153),U153,0)+IF(ISNUMBER(U154),U154,0)+IF(ISNUMBER(U155),U155,0)</f>
        <v>82</v>
      </c>
      <c r="W153" s="54">
        <f>COUNTIF($E153:$S153,0)+COUNTIF($E154:$S154,0)+COUNTIF($E155:$S155,0)</f>
        <v>7</v>
      </c>
      <c r="X153" s="54">
        <f>COUNTIF($E153:$S153,1)+COUNTIF($E154:$S154,1)+COUNTIF($E155:$S155,1)</f>
        <v>4</v>
      </c>
      <c r="Y153" s="54">
        <f>COUNTIF($E153:$S153,2)+COUNTIF($E154:$S154,2)+COUNTIF($E155:$S155,2)</f>
        <v>3</v>
      </c>
      <c r="Z153" s="54">
        <f>COUNTIF($E153:$S153,3)+COUNTIF($E154:$S154,3)+COUNTIF($E155:$S155,3)</f>
        <v>4</v>
      </c>
      <c r="AA153" s="54">
        <f>COUNTIF($E153:$S153,5)+COUNTIF($E154:$S154,5)+COUNTIF($E155:$S155,5)</f>
        <v>12</v>
      </c>
      <c r="AB153" s="55">
        <f>COUNTIF($E153:$S153,"5*")+COUNTIF($E154:$S154,"5*")+COUNTIF($E155:$S155,"5*")</f>
        <v>0</v>
      </c>
      <c r="AC153" s="56">
        <f>COUNTIF($E153:$S153,20)+COUNTIF($E154:$S154,20)+COUNTIF($E155:$S155,20)</f>
        <v>0</v>
      </c>
    </row>
    <row r="154" spans="1:29" ht="16.5" thickBot="1">
      <c r="A154" s="57" t="s">
        <v>24</v>
      </c>
      <c r="B154" s="58" t="s">
        <v>17</v>
      </c>
      <c r="C154" s="58" t="s">
        <v>18</v>
      </c>
      <c r="D154" s="58"/>
      <c r="E154" s="59">
        <v>3</v>
      </c>
      <c r="F154" s="59">
        <v>0</v>
      </c>
      <c r="G154" s="59">
        <v>5</v>
      </c>
      <c r="H154" s="59">
        <v>1</v>
      </c>
      <c r="I154" s="59">
        <v>0</v>
      </c>
      <c r="J154" s="59">
        <v>2</v>
      </c>
      <c r="K154" s="59">
        <v>3</v>
      </c>
      <c r="L154" s="59">
        <v>1</v>
      </c>
      <c r="M154" s="59">
        <v>5</v>
      </c>
      <c r="N154" s="59">
        <v>5</v>
      </c>
      <c r="O154" s="59"/>
      <c r="P154" s="59"/>
      <c r="Q154" s="59"/>
      <c r="R154" s="59"/>
      <c r="S154" s="59"/>
      <c r="T154" s="60">
        <f>IF(E154="","",SUM(E154:S154)+(COUNTIF(E154:S154,"5*")*5))</f>
        <v>25</v>
      </c>
      <c r="U154" s="61"/>
      <c r="V154" s="62">
        <v>0.46111111111111097</v>
      </c>
      <c r="W154" s="63" t="s">
        <v>19</v>
      </c>
      <c r="X154" s="64"/>
      <c r="Y154" s="64"/>
      <c r="Z154" s="65"/>
      <c r="AA154" s="65"/>
      <c r="AB154" s="66"/>
      <c r="AC154" s="67" t="str">
        <f>TEXT( (V155-V154+0.00000000000001),"[hh].mm.ss")</f>
        <v>05.29.43</v>
      </c>
    </row>
    <row r="155" spans="1:29" ht="15.75" thickBot="1">
      <c r="A155" s="34" t="s">
        <v>20</v>
      </c>
      <c r="B155" s="35" t="s">
        <v>21</v>
      </c>
      <c r="C155" s="15"/>
      <c r="D155" s="16"/>
      <c r="E155" s="68">
        <v>5</v>
      </c>
      <c r="F155" s="68">
        <v>0</v>
      </c>
      <c r="G155" s="68">
        <v>5</v>
      </c>
      <c r="H155" s="68">
        <v>5</v>
      </c>
      <c r="I155" s="68">
        <v>1</v>
      </c>
      <c r="J155" s="68">
        <v>0</v>
      </c>
      <c r="K155" s="68">
        <v>3</v>
      </c>
      <c r="L155" s="68">
        <v>0</v>
      </c>
      <c r="M155" s="68">
        <v>5</v>
      </c>
      <c r="N155" s="68">
        <v>5</v>
      </c>
      <c r="O155" s="68"/>
      <c r="P155" s="68"/>
      <c r="Q155" s="68"/>
      <c r="R155" s="68"/>
      <c r="S155" s="68"/>
      <c r="T155" s="69">
        <f>IF(E155="","",SUM(E155:S155)+(COUNTIF(E155:S155,"5*")*5))</f>
        <v>29</v>
      </c>
      <c r="U155" s="70"/>
      <c r="V155" s="71">
        <v>0.69008101851851855</v>
      </c>
      <c r="W155" s="72" t="s">
        <v>22</v>
      </c>
      <c r="X155" s="73"/>
      <c r="Y155" s="73"/>
      <c r="Z155" s="74"/>
      <c r="AA155" s="75"/>
      <c r="AB155" s="76"/>
      <c r="AC155" s="77" t="str">
        <f>TEXT(IF($E153="","",(IF($E154="",T153/(15-(COUNTIF($E153:$S153,""))),(IF($E155="",(T153+T154)/(30-(COUNTIF($E153:$S153,"")+COUNTIF($E154:$S154,""))), (T153+T154+T155)/(45-(COUNTIF($E153:$S153,"")+COUNTIF($E154:$S154,"")+COUNTIF($E155:$S155,"")))))))),"0,00")</f>
        <v>2,73</v>
      </c>
    </row>
    <row r="156" spans="1:29" ht="15.75" thickBot="1">
      <c r="A156" s="47">
        <v>8</v>
      </c>
      <c r="B156" s="48" t="s">
        <v>47</v>
      </c>
      <c r="C156" s="49" t="s">
        <v>48</v>
      </c>
      <c r="D156" s="49"/>
      <c r="E156" s="50">
        <v>3</v>
      </c>
      <c r="F156" s="50">
        <v>5</v>
      </c>
      <c r="G156" s="50">
        <v>5</v>
      </c>
      <c r="H156" s="50">
        <v>5</v>
      </c>
      <c r="I156" s="50">
        <v>5</v>
      </c>
      <c r="J156" s="50">
        <v>2</v>
      </c>
      <c r="K156" s="50">
        <v>5</v>
      </c>
      <c r="L156" s="50">
        <v>5</v>
      </c>
      <c r="M156" s="50">
        <v>5</v>
      </c>
      <c r="N156" s="50">
        <v>5</v>
      </c>
      <c r="O156" s="50"/>
      <c r="P156" s="50"/>
      <c r="Q156" s="50"/>
      <c r="R156" s="50"/>
      <c r="S156" s="50"/>
      <c r="T156" s="51">
        <f>IF(E156="","",SUM(E156:S156)+(COUNTIF(E156:S156,"5*")*5))</f>
        <v>45</v>
      </c>
      <c r="U156" s="52"/>
      <c r="V156" s="53">
        <f>SUM(T156:T158)+IF(ISNUMBER(U156),U156,0)+IF(ISNUMBER(U157),U157,0)+IF(ISNUMBER(U158),U158,0)</f>
        <v>130</v>
      </c>
      <c r="W156" s="54">
        <f>COUNTIF($E156:$S156,0)+COUNTIF($E157:$S157,0)+COUNTIF($E158:$S158,0)</f>
        <v>1</v>
      </c>
      <c r="X156" s="54">
        <f>COUNTIF($E156:$S156,1)+COUNTIF($E157:$S157,1)+COUNTIF($E158:$S158,1)</f>
        <v>1</v>
      </c>
      <c r="Y156" s="54">
        <f>COUNTIF($E156:$S156,2)+COUNTIF($E157:$S157,2)+COUNTIF($E158:$S158,2)</f>
        <v>1</v>
      </c>
      <c r="Z156" s="54">
        <f>COUNTIF($E156:$S156,3)+COUNTIF($E157:$S157,3)+COUNTIF($E158:$S158,3)</f>
        <v>4</v>
      </c>
      <c r="AA156" s="54">
        <f>COUNTIF($E156:$S156,5)+COUNTIF($E157:$S157,5)+COUNTIF($E158:$S158,5)</f>
        <v>23</v>
      </c>
      <c r="AB156" s="55">
        <f>COUNTIF($E156:$S156,"5*")+COUNTIF($E157:$S157,"5*")+COUNTIF($E158:$S158,"5*")</f>
        <v>0</v>
      </c>
      <c r="AC156" s="56">
        <f>COUNTIF($E156:$S156,20)+COUNTIF($E157:$S157,20)+COUNTIF($E158:$S158,20)</f>
        <v>0</v>
      </c>
    </row>
    <row r="157" spans="1:29" ht="16.5" thickBot="1">
      <c r="A157" s="57" t="s">
        <v>29</v>
      </c>
      <c r="B157" s="58" t="s">
        <v>49</v>
      </c>
      <c r="C157" s="58" t="s">
        <v>36</v>
      </c>
      <c r="D157" s="58"/>
      <c r="E157" s="59">
        <v>3</v>
      </c>
      <c r="F157" s="59">
        <v>5</v>
      </c>
      <c r="G157" s="59">
        <v>5</v>
      </c>
      <c r="H157" s="59">
        <v>5</v>
      </c>
      <c r="I157" s="59">
        <v>5</v>
      </c>
      <c r="J157" s="59">
        <v>0</v>
      </c>
      <c r="K157" s="59">
        <v>5</v>
      </c>
      <c r="L157" s="59">
        <v>3</v>
      </c>
      <c r="M157" s="59">
        <v>5</v>
      </c>
      <c r="N157" s="59">
        <v>5</v>
      </c>
      <c r="O157" s="59"/>
      <c r="P157" s="59"/>
      <c r="Q157" s="59"/>
      <c r="R157" s="59"/>
      <c r="S157" s="59"/>
      <c r="T157" s="60">
        <f>IF(E157="","",SUM(E157:S157)+(COUNTIF(E157:S157,"5*")*5))</f>
        <v>41</v>
      </c>
      <c r="U157" s="61"/>
      <c r="V157" s="62">
        <v>0.45763888888888876</v>
      </c>
      <c r="W157" s="63" t="s">
        <v>19</v>
      </c>
      <c r="X157" s="64"/>
      <c r="Y157" s="64"/>
      <c r="Z157" s="65"/>
      <c r="AA157" s="65"/>
      <c r="AB157" s="66"/>
      <c r="AC157" s="67" t="str">
        <f>TEXT( (V158-V157+0.00000000000001),"[hh].mm.ss")</f>
        <v>05.14.49</v>
      </c>
    </row>
    <row r="158" spans="1:29" ht="15.75" thickBot="1">
      <c r="A158" s="34" t="s">
        <v>20</v>
      </c>
      <c r="B158" s="35" t="s">
        <v>50</v>
      </c>
      <c r="C158" s="15"/>
      <c r="D158" s="16"/>
      <c r="E158" s="68">
        <v>5</v>
      </c>
      <c r="F158" s="68">
        <v>5</v>
      </c>
      <c r="G158" s="68">
        <v>5</v>
      </c>
      <c r="H158" s="68">
        <v>5</v>
      </c>
      <c r="I158" s="68">
        <v>5</v>
      </c>
      <c r="J158" s="68">
        <v>1</v>
      </c>
      <c r="K158" s="68">
        <v>5</v>
      </c>
      <c r="L158" s="68">
        <v>3</v>
      </c>
      <c r="M158" s="68">
        <v>5</v>
      </c>
      <c r="N158" s="68">
        <v>5</v>
      </c>
      <c r="O158" s="68"/>
      <c r="P158" s="68"/>
      <c r="Q158" s="68"/>
      <c r="R158" s="68"/>
      <c r="S158" s="68"/>
      <c r="T158" s="69">
        <f>IF(E158="","",SUM(E158:S158)+(COUNTIF(E158:S158,"5*")*5))</f>
        <v>44</v>
      </c>
      <c r="U158" s="70"/>
      <c r="V158" s="71">
        <v>0.67626157407407417</v>
      </c>
      <c r="W158" s="72" t="s">
        <v>22</v>
      </c>
      <c r="X158" s="73"/>
      <c r="Y158" s="73"/>
      <c r="Z158" s="74"/>
      <c r="AA158" s="75"/>
      <c r="AB158" s="76"/>
      <c r="AC158" s="77" t="str">
        <f>TEXT(IF($E156="","",(IF($E157="",T156/(15-(COUNTIF($E156:$S156,""))),(IF($E158="",(T156+T157)/(30-(COUNTIF($E156:$S156,"")+COUNTIF($E157:$S157,""))), (T156+T157+T158)/(45-(COUNTIF($E156:$S156,"")+COUNTIF($E157:$S157,"")+COUNTIF($E158:$S158,"")))))))),"0,00")</f>
        <v>4,33</v>
      </c>
    </row>
    <row r="159" spans="1:29" ht="15.75" thickBot="1">
      <c r="A159" s="47">
        <v>4</v>
      </c>
      <c r="B159" s="48" t="s">
        <v>27</v>
      </c>
      <c r="C159" s="49" t="s">
        <v>28</v>
      </c>
      <c r="D159" s="49"/>
      <c r="E159" s="50">
        <v>5</v>
      </c>
      <c r="F159" s="50">
        <v>5</v>
      </c>
      <c r="G159" s="50">
        <v>5</v>
      </c>
      <c r="H159" s="50">
        <v>5</v>
      </c>
      <c r="I159" s="50">
        <v>2</v>
      </c>
      <c r="J159" s="50">
        <v>3</v>
      </c>
      <c r="K159" s="50">
        <v>5</v>
      </c>
      <c r="L159" s="50">
        <v>5</v>
      </c>
      <c r="M159" s="50">
        <v>5</v>
      </c>
      <c r="N159" s="50">
        <v>5</v>
      </c>
      <c r="O159" s="50"/>
      <c r="P159" s="50"/>
      <c r="Q159" s="50"/>
      <c r="R159" s="50"/>
      <c r="S159" s="50"/>
      <c r="T159" s="51">
        <f>IF(E159="","",SUM(E159:S159)+(COUNTIF(E159:S159,"5*")*5))</f>
        <v>45</v>
      </c>
      <c r="U159" s="52"/>
      <c r="V159" s="53">
        <f>SUM(T159:T161)+IF(ISNUMBER(U159),U159,0)+IF(ISNUMBER(U160),U160,0)+IF(ISNUMBER(U161),U161,0)</f>
        <v>132</v>
      </c>
      <c r="W159" s="54">
        <f>COUNTIF($E159:$S159,0)+COUNTIF($E160:$S160,0)+COUNTIF($E161:$S161,0)</f>
        <v>0</v>
      </c>
      <c r="X159" s="54">
        <f>COUNTIF($E159:$S159,1)+COUNTIF($E160:$S160,1)+COUNTIF($E161:$S161,1)</f>
        <v>2</v>
      </c>
      <c r="Y159" s="54">
        <f>COUNTIF($E159:$S159,2)+COUNTIF($E160:$S160,2)+COUNTIF($E161:$S161,2)</f>
        <v>2</v>
      </c>
      <c r="Z159" s="54">
        <f>COUNTIF($E159:$S159,3)+COUNTIF($E160:$S160,3)+COUNTIF($E161:$S161,3)</f>
        <v>2</v>
      </c>
      <c r="AA159" s="54">
        <f>COUNTIF($E159:$S159,5)+COUNTIF($E160:$S160,5)+COUNTIF($E161:$S161,5)</f>
        <v>24</v>
      </c>
      <c r="AB159" s="55">
        <f>COUNTIF($E159:$S159,"5*")+COUNTIF($E160:$S160,"5*")+COUNTIF($E161:$S161,"5*")</f>
        <v>0</v>
      </c>
      <c r="AC159" s="56">
        <f>COUNTIF($E159:$S159,20)+COUNTIF($E160:$S160,20)+COUNTIF($E161:$S161,20)</f>
        <v>0</v>
      </c>
    </row>
    <row r="160" spans="1:29" ht="16.5" thickBot="1">
      <c r="A160" s="57" t="s">
        <v>32</v>
      </c>
      <c r="B160" s="58" t="s">
        <v>17</v>
      </c>
      <c r="C160" s="58" t="s">
        <v>25</v>
      </c>
      <c r="D160" s="58"/>
      <c r="E160" s="59">
        <v>5</v>
      </c>
      <c r="F160" s="59">
        <v>5</v>
      </c>
      <c r="G160" s="59">
        <v>5</v>
      </c>
      <c r="H160" s="59">
        <v>5</v>
      </c>
      <c r="I160" s="59">
        <v>5</v>
      </c>
      <c r="J160" s="59">
        <v>1</v>
      </c>
      <c r="K160" s="59">
        <v>5</v>
      </c>
      <c r="L160" s="59">
        <v>5</v>
      </c>
      <c r="M160" s="59">
        <v>5</v>
      </c>
      <c r="N160" s="59">
        <v>5</v>
      </c>
      <c r="O160" s="59"/>
      <c r="P160" s="59"/>
      <c r="Q160" s="59"/>
      <c r="R160" s="59"/>
      <c r="S160" s="59"/>
      <c r="T160" s="60">
        <f>IF(E160="","",SUM(E160:S160)+(COUNTIF(E160:S160,"5*")*5))</f>
        <v>46</v>
      </c>
      <c r="U160" s="61"/>
      <c r="V160" s="62">
        <v>0.45972222222222209</v>
      </c>
      <c r="W160" s="63" t="s">
        <v>19</v>
      </c>
      <c r="X160" s="64"/>
      <c r="Y160" s="64"/>
      <c r="Z160" s="65"/>
      <c r="AA160" s="65"/>
      <c r="AB160" s="66"/>
      <c r="AC160" s="67" t="str">
        <f>TEXT( (V161-V160+0.00000000000001),"[hh].mm.ss")</f>
        <v>04.44.16</v>
      </c>
    </row>
    <row r="161" spans="1:29" ht="15.75" thickBot="1">
      <c r="A161" s="34" t="s">
        <v>20</v>
      </c>
      <c r="B161" s="35" t="s">
        <v>26</v>
      </c>
      <c r="C161" s="15"/>
      <c r="D161" s="16"/>
      <c r="E161" s="68">
        <v>5</v>
      </c>
      <c r="F161" s="68">
        <v>2</v>
      </c>
      <c r="G161" s="68">
        <v>5</v>
      </c>
      <c r="H161" s="68">
        <v>5</v>
      </c>
      <c r="I161" s="68">
        <v>1</v>
      </c>
      <c r="J161" s="68">
        <v>3</v>
      </c>
      <c r="K161" s="68">
        <v>5</v>
      </c>
      <c r="L161" s="68">
        <v>5</v>
      </c>
      <c r="M161" s="68">
        <v>5</v>
      </c>
      <c r="N161" s="68">
        <v>5</v>
      </c>
      <c r="O161" s="68"/>
      <c r="P161" s="68"/>
      <c r="Q161" s="68"/>
      <c r="R161" s="68"/>
      <c r="S161" s="68"/>
      <c r="T161" s="69">
        <f>IF(E161="","",SUM(E161:S161)+(COUNTIF(E161:S161,"5*")*5))</f>
        <v>41</v>
      </c>
      <c r="U161" s="70"/>
      <c r="V161" s="71">
        <v>0.65712962962962962</v>
      </c>
      <c r="W161" s="72" t="s">
        <v>22</v>
      </c>
      <c r="X161" s="73"/>
      <c r="Y161" s="73"/>
      <c r="Z161" s="74"/>
      <c r="AA161" s="75"/>
      <c r="AB161" s="76"/>
      <c r="AC161" s="77" t="str">
        <f>TEXT(IF($E159="","",(IF($E160="",T159/(15-(COUNTIF($E159:$S159,""))),(IF($E161="",(T159+T160)/(30-(COUNTIF($E159:$S159,"")+COUNTIF($E160:$S160,""))), (T159+T160+T161)/(45-(COUNTIF($E159:$S159,"")+COUNTIF($E160:$S160,"")+COUNTIF($E161:$S161,"")))))))),"0,00")</f>
        <v>4,40</v>
      </c>
    </row>
    <row r="162" spans="1:29" ht="15.75" thickBot="1">
      <c r="A162" s="47">
        <v>5</v>
      </c>
      <c r="B162" s="48" t="s">
        <v>38</v>
      </c>
      <c r="C162" s="49" t="s">
        <v>39</v>
      </c>
      <c r="D162" s="49"/>
      <c r="E162" s="50">
        <v>5</v>
      </c>
      <c r="F162" s="50">
        <v>5</v>
      </c>
      <c r="G162" s="50">
        <v>5</v>
      </c>
      <c r="H162" s="50">
        <v>5</v>
      </c>
      <c r="I162" s="50">
        <v>5</v>
      </c>
      <c r="J162" s="50">
        <v>3</v>
      </c>
      <c r="K162" s="50">
        <v>5</v>
      </c>
      <c r="L162" s="50">
        <v>5</v>
      </c>
      <c r="M162" s="50">
        <v>5</v>
      </c>
      <c r="N162" s="50">
        <v>5</v>
      </c>
      <c r="O162" s="50"/>
      <c r="P162" s="50"/>
      <c r="Q162" s="50"/>
      <c r="R162" s="50"/>
      <c r="S162" s="50"/>
      <c r="T162" s="51">
        <f>IF(E162="","",SUM(E162:S162)+(COUNTIF(E162:S162,"5*")*5))</f>
        <v>48</v>
      </c>
      <c r="U162" s="52"/>
      <c r="V162" s="53">
        <f>SUM(T162:T164)+IF(ISNUMBER(U162),U162,0)+IF(ISNUMBER(U163),U163,0)+IF(ISNUMBER(U164),U164,0)</f>
        <v>146</v>
      </c>
      <c r="W162" s="54">
        <f>COUNTIF($E162:$S162,0)+COUNTIF($E163:$S163,0)+COUNTIF($E164:$S164,0)</f>
        <v>0</v>
      </c>
      <c r="X162" s="54">
        <f>COUNTIF($E162:$S162,1)+COUNTIF($E163:$S163,1)+COUNTIF($E164:$S164,1)</f>
        <v>0</v>
      </c>
      <c r="Y162" s="54">
        <f>COUNTIF($E162:$S162,2)+COUNTIF($E163:$S163,2)+COUNTIF($E164:$S164,2)</f>
        <v>0</v>
      </c>
      <c r="Z162" s="54">
        <f>COUNTIF($E162:$S162,3)+COUNTIF($E163:$S163,3)+COUNTIF($E164:$S164,3)</f>
        <v>2</v>
      </c>
      <c r="AA162" s="54">
        <f>COUNTIF($E162:$S162,5)+COUNTIF($E163:$S163,5)+COUNTIF($E164:$S164,5)</f>
        <v>28</v>
      </c>
      <c r="AB162" s="55">
        <f>COUNTIF($E162:$S162,"5*")+COUNTIF($E163:$S163,"5*")+COUNTIF($E164:$S164,"5*")</f>
        <v>0</v>
      </c>
      <c r="AC162" s="56">
        <f>COUNTIF($E162:$S162,20)+COUNTIF($E163:$S163,20)+COUNTIF($E164:$S164,20)</f>
        <v>0</v>
      </c>
    </row>
    <row r="163" spans="1:29" ht="16.5" thickBot="1">
      <c r="A163" s="57" t="s">
        <v>116</v>
      </c>
      <c r="B163" s="58" t="s">
        <v>17</v>
      </c>
      <c r="C163" s="58" t="s">
        <v>25</v>
      </c>
      <c r="D163" s="58"/>
      <c r="E163" s="59">
        <v>5</v>
      </c>
      <c r="F163" s="59">
        <v>3</v>
      </c>
      <c r="G163" s="59">
        <v>5</v>
      </c>
      <c r="H163" s="59">
        <v>5</v>
      </c>
      <c r="I163" s="59">
        <v>5</v>
      </c>
      <c r="J163" s="59">
        <v>5</v>
      </c>
      <c r="K163" s="59">
        <v>5</v>
      </c>
      <c r="L163" s="59">
        <v>5</v>
      </c>
      <c r="M163" s="59">
        <v>5</v>
      </c>
      <c r="N163" s="59">
        <v>5</v>
      </c>
      <c r="O163" s="59"/>
      <c r="P163" s="59"/>
      <c r="Q163" s="59"/>
      <c r="R163" s="59"/>
      <c r="S163" s="59"/>
      <c r="T163" s="60">
        <f>IF(E163="","",SUM(E163:S163)+(COUNTIF(E163:S163,"5*")*5))</f>
        <v>48</v>
      </c>
      <c r="U163" s="61"/>
      <c r="V163" s="62">
        <v>0.45902777777777765</v>
      </c>
      <c r="W163" s="63" t="s">
        <v>19</v>
      </c>
      <c r="X163" s="64"/>
      <c r="Y163" s="64"/>
      <c r="Z163" s="65"/>
      <c r="AA163" s="65"/>
      <c r="AB163" s="66"/>
      <c r="AC163" s="67" t="str">
        <f>TEXT( (V164-V163+0.00000000000001),"[hh].mm.ss")</f>
        <v>03.21.02</v>
      </c>
    </row>
    <row r="164" spans="1:29" ht="15.75" thickBot="1">
      <c r="A164" s="34" t="s">
        <v>20</v>
      </c>
      <c r="B164" s="35" t="s">
        <v>37</v>
      </c>
      <c r="C164" s="15"/>
      <c r="D164" s="16"/>
      <c r="E164" s="68">
        <v>5</v>
      </c>
      <c r="F164" s="68">
        <v>5</v>
      </c>
      <c r="G164" s="68">
        <v>5</v>
      </c>
      <c r="H164" s="68">
        <v>5</v>
      </c>
      <c r="I164" s="68">
        <v>5</v>
      </c>
      <c r="J164" s="68">
        <v>5</v>
      </c>
      <c r="K164" s="68">
        <v>5</v>
      </c>
      <c r="L164" s="68">
        <v>5</v>
      </c>
      <c r="M164" s="68">
        <v>5</v>
      </c>
      <c r="N164" s="68">
        <v>5</v>
      </c>
      <c r="O164" s="68"/>
      <c r="P164" s="68"/>
      <c r="Q164" s="68"/>
      <c r="R164" s="68"/>
      <c r="S164" s="68"/>
      <c r="T164" s="69">
        <f>IF(E164="","",SUM(E164:S164)+(COUNTIF(E164:S164,"5*")*5))</f>
        <v>50</v>
      </c>
      <c r="U164" s="70"/>
      <c r="V164" s="71">
        <v>0.59863425925925928</v>
      </c>
      <c r="W164" s="72" t="s">
        <v>22</v>
      </c>
      <c r="X164" s="73"/>
      <c r="Y164" s="73"/>
      <c r="Z164" s="74"/>
      <c r="AA164" s="75"/>
      <c r="AB164" s="76"/>
      <c r="AC164" s="77" t="str">
        <f>TEXT(IF($E162="","",(IF($E163="",T162/(15-(COUNTIF($E162:$S162,""))),(IF($E164="",(T162+T163)/(30-(COUNTIF($E162:$S162,"")+COUNTIF($E163:$S163,""))), (T162+T163+T164)/(45-(COUNTIF($E162:$S162,"")+COUNTIF($E163:$S163,"")+COUNTIF($E164:$S164,"")))))))),"0,00")</f>
        <v>4,87</v>
      </c>
    </row>
    <row r="165" spans="1:29" ht="15.75" thickBot="1">
      <c r="A165" s="47">
        <v>7</v>
      </c>
      <c r="B165" s="48" t="s">
        <v>40</v>
      </c>
      <c r="C165" s="49" t="s">
        <v>41</v>
      </c>
      <c r="D165" s="49"/>
      <c r="E165" s="50">
        <v>5</v>
      </c>
      <c r="F165" s="50">
        <v>5</v>
      </c>
      <c r="G165" s="50">
        <v>5</v>
      </c>
      <c r="H165" s="50">
        <v>5</v>
      </c>
      <c r="I165" s="50">
        <v>5</v>
      </c>
      <c r="J165" s="50">
        <v>5</v>
      </c>
      <c r="K165" s="50">
        <v>5</v>
      </c>
      <c r="L165" s="50">
        <v>5</v>
      </c>
      <c r="M165" s="50">
        <v>5</v>
      </c>
      <c r="N165" s="50">
        <v>5</v>
      </c>
      <c r="O165" s="50"/>
      <c r="P165" s="50"/>
      <c r="Q165" s="50"/>
      <c r="R165" s="50"/>
      <c r="S165" s="50"/>
      <c r="T165" s="51">
        <f>IF(E165="","",SUM(E165:S165)+(COUNTIF(E165:S165,"5*")*5))</f>
        <v>50</v>
      </c>
      <c r="U165" s="52"/>
      <c r="V165" s="53">
        <f>SUM(T165:T167)+IF(ISNUMBER(U165),U165,0)+IF(ISNUMBER(U166),U166,0)+IF(ISNUMBER(U167),U167,0)</f>
        <v>146</v>
      </c>
      <c r="W165" s="54">
        <f>COUNTIF($E165:$S165,0)+COUNTIF($E166:$S166,0)+COUNTIF($E167:$S167,0)</f>
        <v>0</v>
      </c>
      <c r="X165" s="54">
        <f>COUNTIF($E165:$S165,1)+COUNTIF($E166:$S166,1)+COUNTIF($E167:$S167,1)</f>
        <v>0</v>
      </c>
      <c r="Y165" s="54">
        <f>COUNTIF($E165:$S165,2)+COUNTIF($E166:$S166,2)+COUNTIF($E167:$S167,2)</f>
        <v>0</v>
      </c>
      <c r="Z165" s="54">
        <f>COUNTIF($E165:$S165,3)+COUNTIF($E166:$S166,3)+COUNTIF($E167:$S167,3)</f>
        <v>2</v>
      </c>
      <c r="AA165" s="54">
        <f>COUNTIF($E165:$S165,5)+COUNTIF($E166:$S166,5)+COUNTIF($E167:$S167,5)</f>
        <v>28</v>
      </c>
      <c r="AB165" s="55">
        <f>COUNTIF($E165:$S165,"5*")+COUNTIF($E166:$S166,"5*")+COUNTIF($E167:$S167,"5*")</f>
        <v>0</v>
      </c>
      <c r="AC165" s="56">
        <f>COUNTIF($E165:$S165,20)+COUNTIF($E166:$S166,20)+COUNTIF($E167:$S167,20)</f>
        <v>0</v>
      </c>
    </row>
    <row r="166" spans="1:29" ht="16.5" thickBot="1">
      <c r="A166" s="57" t="s">
        <v>117</v>
      </c>
      <c r="B166" s="58" t="s">
        <v>17</v>
      </c>
      <c r="C166" s="58" t="s">
        <v>42</v>
      </c>
      <c r="D166" s="58"/>
      <c r="E166" s="59">
        <v>5</v>
      </c>
      <c r="F166" s="59">
        <v>5</v>
      </c>
      <c r="G166" s="59">
        <v>5</v>
      </c>
      <c r="H166" s="59">
        <v>5</v>
      </c>
      <c r="I166" s="59">
        <v>5</v>
      </c>
      <c r="J166" s="59">
        <v>3</v>
      </c>
      <c r="K166" s="59">
        <v>5</v>
      </c>
      <c r="L166" s="59">
        <v>5</v>
      </c>
      <c r="M166" s="59">
        <v>5</v>
      </c>
      <c r="N166" s="59">
        <v>5</v>
      </c>
      <c r="O166" s="59"/>
      <c r="P166" s="59"/>
      <c r="Q166" s="59"/>
      <c r="R166" s="59"/>
      <c r="S166" s="59"/>
      <c r="T166" s="60">
        <f>IF(E166="","",SUM(E166:S166)+(COUNTIF(E166:S166,"5*")*5))</f>
        <v>48</v>
      </c>
      <c r="U166" s="61"/>
      <c r="V166" s="62">
        <v>0.4583333333333332</v>
      </c>
      <c r="W166" s="63" t="s">
        <v>19</v>
      </c>
      <c r="X166" s="64"/>
      <c r="Y166" s="64"/>
      <c r="Z166" s="65"/>
      <c r="AA166" s="65"/>
      <c r="AB166" s="66"/>
      <c r="AC166" s="67" t="str">
        <f>TEXT( (V167-V166+0.00000000000001),"[hh].mm.ss")</f>
        <v>04.04.40</v>
      </c>
    </row>
    <row r="167" spans="1:29" ht="15.75" thickBot="1">
      <c r="A167" s="34" t="s">
        <v>20</v>
      </c>
      <c r="B167" s="35" t="s">
        <v>37</v>
      </c>
      <c r="C167" s="15"/>
      <c r="D167" s="16"/>
      <c r="E167" s="68">
        <v>5</v>
      </c>
      <c r="F167" s="68">
        <v>5</v>
      </c>
      <c r="G167" s="68">
        <v>5</v>
      </c>
      <c r="H167" s="68">
        <v>5</v>
      </c>
      <c r="I167" s="68">
        <v>5</v>
      </c>
      <c r="J167" s="68">
        <v>3</v>
      </c>
      <c r="K167" s="68">
        <v>5</v>
      </c>
      <c r="L167" s="68">
        <v>5</v>
      </c>
      <c r="M167" s="68">
        <v>5</v>
      </c>
      <c r="N167" s="68">
        <v>5</v>
      </c>
      <c r="O167" s="68"/>
      <c r="P167" s="68"/>
      <c r="Q167" s="68"/>
      <c r="R167" s="68"/>
      <c r="S167" s="68"/>
      <c r="T167" s="69">
        <f>IF(E167="","",SUM(E167:S167)+(COUNTIF(E167:S167,"5*")*5))</f>
        <v>48</v>
      </c>
      <c r="U167" s="70"/>
      <c r="V167" s="71">
        <v>0.62824074074074077</v>
      </c>
      <c r="W167" s="72" t="s">
        <v>22</v>
      </c>
      <c r="X167" s="73"/>
      <c r="Y167" s="73"/>
      <c r="Z167" s="74"/>
      <c r="AA167" s="75"/>
      <c r="AB167" s="76"/>
      <c r="AC167" s="77" t="str">
        <f>TEXT(IF($E165="","",(IF($E166="",T165/(15-(COUNTIF($E165:$S165,""))),(IF($E167="",(T165+T166)/(30-(COUNTIF($E165:$S165,"")+COUNTIF($E166:$S166,""))), (T165+T166+T167)/(45-(COUNTIF($E165:$S165,"")+COUNTIF($E166:$S166,"")+COUNTIF($E167:$S167,"")))))))),"0,00")</f>
        <v>4,87</v>
      </c>
    </row>
    <row r="168" spans="1:29" ht="15.75" thickBot="1">
      <c r="A168" s="47">
        <v>21</v>
      </c>
      <c r="B168" s="48" t="s">
        <v>34</v>
      </c>
      <c r="C168" s="49" t="s">
        <v>35</v>
      </c>
      <c r="D168" s="49"/>
      <c r="E168" s="50">
        <v>5</v>
      </c>
      <c r="F168" s="50">
        <v>5</v>
      </c>
      <c r="G168" s="50">
        <v>3</v>
      </c>
      <c r="H168" s="50">
        <v>3</v>
      </c>
      <c r="I168" s="50">
        <v>5</v>
      </c>
      <c r="J168" s="50">
        <v>5</v>
      </c>
      <c r="K168" s="50">
        <v>3</v>
      </c>
      <c r="L168" s="50">
        <v>5</v>
      </c>
      <c r="M168" s="50">
        <v>5</v>
      </c>
      <c r="N168" s="50">
        <v>5</v>
      </c>
      <c r="O168" s="50"/>
      <c r="P168" s="50"/>
      <c r="Q168" s="50"/>
      <c r="R168" s="50"/>
      <c r="S168" s="50"/>
      <c r="T168" s="51">
        <f>IF(E168="","",SUM(E168:S168)+(COUNTIF(E168:S168,"5*")*5))</f>
        <v>44</v>
      </c>
      <c r="U168" s="52"/>
      <c r="V168" s="53">
        <f>SUM(T168:T170)+IF(ISNUMBER(U168),U168,0)+IF(ISNUMBER(U169),U169,0)+IF(ISNUMBER(U170),U170,0)</f>
        <v>132</v>
      </c>
      <c r="W168" s="54">
        <f>COUNTIF($E168:$S168,0)+COUNTIF($E169:$S169,0)+COUNTIF($E170:$S170,0)</f>
        <v>0</v>
      </c>
      <c r="X168" s="54">
        <f>COUNTIF($E168:$S168,1)+COUNTIF($E169:$S169,1)+COUNTIF($E170:$S170,1)</f>
        <v>0</v>
      </c>
      <c r="Y168" s="54">
        <f>COUNTIF($E168:$S168,2)+COUNTIF($E169:$S169,2)+COUNTIF($E170:$S170,2)</f>
        <v>2</v>
      </c>
      <c r="Z168" s="54">
        <f>COUNTIF($E168:$S168,3)+COUNTIF($E169:$S169,3)+COUNTIF($E170:$S170,3)</f>
        <v>6</v>
      </c>
      <c r="AA168" s="54">
        <f>COUNTIF($E168:$S168,5)+COUNTIF($E169:$S169,5)+COUNTIF($E170:$S170,5)</f>
        <v>22</v>
      </c>
      <c r="AB168" s="55">
        <f>COUNTIF($E168:$S168,"5*")+COUNTIF($E169:$S169,"5*")+COUNTIF($E170:$S170,"5*")</f>
        <v>0</v>
      </c>
      <c r="AC168" s="56">
        <f>COUNTIF($E168:$S168,20)+COUNTIF($E169:$S169,20)+COUNTIF($E170:$S170,20)</f>
        <v>0</v>
      </c>
    </row>
    <row r="169" spans="1:29" ht="16.5" thickBot="1">
      <c r="A169" s="57" t="s">
        <v>118</v>
      </c>
      <c r="B169" s="58" t="s">
        <v>17</v>
      </c>
      <c r="C169" s="58" t="s">
        <v>36</v>
      </c>
      <c r="D169" s="58"/>
      <c r="E169" s="59">
        <v>5</v>
      </c>
      <c r="F169" s="59">
        <v>5</v>
      </c>
      <c r="G169" s="59">
        <v>3</v>
      </c>
      <c r="H169" s="59">
        <v>2</v>
      </c>
      <c r="I169" s="59">
        <v>5</v>
      </c>
      <c r="J169" s="59">
        <v>2</v>
      </c>
      <c r="K169" s="59">
        <v>5</v>
      </c>
      <c r="L169" s="59">
        <v>5</v>
      </c>
      <c r="M169" s="59">
        <v>5</v>
      </c>
      <c r="N169" s="59">
        <v>5</v>
      </c>
      <c r="O169" s="59"/>
      <c r="P169" s="59"/>
      <c r="Q169" s="59"/>
      <c r="R169" s="59"/>
      <c r="S169" s="59"/>
      <c r="T169" s="60">
        <f>IF(E169="","",SUM(E169:S169)+(COUNTIF(E169:S169,"5*")*5))</f>
        <v>42</v>
      </c>
      <c r="U169" s="61"/>
      <c r="V169" s="62">
        <v>0.45694444444444432</v>
      </c>
      <c r="W169" s="63" t="s">
        <v>19</v>
      </c>
      <c r="X169" s="64"/>
      <c r="Y169" s="64"/>
      <c r="Z169" s="65"/>
      <c r="AA169" s="65"/>
      <c r="AB169" s="66"/>
      <c r="AC169" s="67" t="str">
        <f>TEXT( (V170-V169+0.00000000000001),"[hh].mm.ss")</f>
        <v>04.03.53</v>
      </c>
    </row>
    <row r="170" spans="1:29" ht="15.75" thickBot="1">
      <c r="A170" s="34" t="s">
        <v>20</v>
      </c>
      <c r="B170" s="35" t="s">
        <v>37</v>
      </c>
      <c r="C170" s="15"/>
      <c r="D170" s="16"/>
      <c r="E170" s="68">
        <v>3</v>
      </c>
      <c r="F170" s="68">
        <v>5</v>
      </c>
      <c r="G170" s="68">
        <v>5</v>
      </c>
      <c r="H170" s="68">
        <v>5</v>
      </c>
      <c r="I170" s="68">
        <v>5</v>
      </c>
      <c r="J170" s="68">
        <v>5</v>
      </c>
      <c r="K170" s="68">
        <v>3</v>
      </c>
      <c r="L170" s="68">
        <v>5</v>
      </c>
      <c r="M170" s="68">
        <v>5</v>
      </c>
      <c r="N170" s="68">
        <v>5</v>
      </c>
      <c r="O170" s="68"/>
      <c r="P170" s="68"/>
      <c r="Q170" s="68"/>
      <c r="R170" s="68"/>
      <c r="S170" s="68"/>
      <c r="T170" s="69">
        <f>IF(E170="","",SUM(E170:S170)+(COUNTIF(E170:S170,"5*")*5))</f>
        <v>46</v>
      </c>
      <c r="U170" s="70"/>
      <c r="V170" s="71">
        <v>0.62630787037037039</v>
      </c>
      <c r="W170" s="72" t="s">
        <v>22</v>
      </c>
      <c r="X170" s="73"/>
      <c r="Y170" s="73"/>
      <c r="Z170" s="74"/>
      <c r="AA170" s="75"/>
      <c r="AB170" s="76"/>
      <c r="AC170" s="77" t="str">
        <f>TEXT(IF($E168="","",(IF($E169="",T168/(15-(COUNTIF($E168:$S168,""))),(IF($E170="",(T168+T169)/(30-(COUNTIF($E168:$S168,"")+COUNTIF($E169:$S169,""))), (T168+T169+T170)/(45-(COUNTIF($E168:$S168,"")+COUNTIF($E169:$S169,"")+COUNTIF($E170:$S170,"")))))))),"0,00")</f>
        <v>4,40</v>
      </c>
    </row>
    <row r="171" spans="1:29" ht="15.75" thickBot="1">
      <c r="A171" s="47">
        <v>55</v>
      </c>
      <c r="B171" s="48" t="s">
        <v>53</v>
      </c>
      <c r="C171" s="49" t="s">
        <v>54</v>
      </c>
      <c r="D171" s="49"/>
      <c r="E171" s="50">
        <v>0</v>
      </c>
      <c r="F171" s="50">
        <v>0</v>
      </c>
      <c r="G171" s="50">
        <v>0</v>
      </c>
      <c r="H171" s="50">
        <v>1</v>
      </c>
      <c r="I171" s="50">
        <v>0</v>
      </c>
      <c r="J171" s="50">
        <v>0</v>
      </c>
      <c r="K171" s="50">
        <v>1</v>
      </c>
      <c r="L171" s="50">
        <v>5</v>
      </c>
      <c r="M171" s="50">
        <v>1</v>
      </c>
      <c r="N171" s="50">
        <v>0</v>
      </c>
      <c r="O171" s="50"/>
      <c r="P171" s="50"/>
      <c r="Q171" s="50"/>
      <c r="R171" s="50"/>
      <c r="S171" s="50"/>
      <c r="T171" s="51">
        <f>IF(E171="","",SUM(E171:S171)+(COUNTIF(E171:S171,"5*")*5))</f>
        <v>8</v>
      </c>
      <c r="U171" s="52"/>
      <c r="V171" s="53">
        <f>SUM(T171:T173)+IF(ISNUMBER(U171),U171,0)+IF(ISNUMBER(U172),U172,0)+IF(ISNUMBER(U173),U173,0)</f>
        <v>24</v>
      </c>
      <c r="W171" s="54">
        <f>COUNTIF($E171:$S171,0)+COUNTIF($E172:$S172,0)+COUNTIF($E173:$S173,0)</f>
        <v>18</v>
      </c>
      <c r="X171" s="54">
        <f>COUNTIF($E171:$S171,1)+COUNTIF($E172:$S172,1)+COUNTIF($E173:$S173,1)</f>
        <v>7</v>
      </c>
      <c r="Y171" s="54">
        <f>COUNTIF($E171:$S171,2)+COUNTIF($E172:$S172,2)+COUNTIF($E173:$S173,2)</f>
        <v>2</v>
      </c>
      <c r="Z171" s="54">
        <f>COUNTIF($E171:$S171,3)+COUNTIF($E172:$S172,3)+COUNTIF($E173:$S173,3)</f>
        <v>1</v>
      </c>
      <c r="AA171" s="54">
        <f>COUNTIF($E171:$S171,5)+COUNTIF($E172:$S172,5)+COUNTIF($E173:$S173,5)</f>
        <v>2</v>
      </c>
      <c r="AB171" s="55">
        <f>COUNTIF($E171:$S171,"5*")+COUNTIF($E172:$S172,"5*")+COUNTIF($E173:$S173,"5*")</f>
        <v>0</v>
      </c>
      <c r="AC171" s="56">
        <f>COUNTIF($E171:$S171,20)+COUNTIF($E172:$S172,20)+COUNTIF($E173:$S173,20)</f>
        <v>0</v>
      </c>
    </row>
    <row r="172" spans="1:29" ht="16.5" thickBot="1">
      <c r="A172" s="57" t="s">
        <v>119</v>
      </c>
      <c r="B172" s="58" t="s">
        <v>17</v>
      </c>
      <c r="C172" s="58" t="s">
        <v>25</v>
      </c>
      <c r="D172" s="58"/>
      <c r="E172" s="59">
        <v>0</v>
      </c>
      <c r="F172" s="59">
        <v>1</v>
      </c>
      <c r="G172" s="59">
        <v>0</v>
      </c>
      <c r="H172" s="59">
        <v>0</v>
      </c>
      <c r="I172" s="59">
        <v>1</v>
      </c>
      <c r="J172" s="59">
        <v>0</v>
      </c>
      <c r="K172" s="59">
        <v>1</v>
      </c>
      <c r="L172" s="59">
        <v>0</v>
      </c>
      <c r="M172" s="59">
        <v>0</v>
      </c>
      <c r="N172" s="59">
        <v>3</v>
      </c>
      <c r="O172" s="59"/>
      <c r="P172" s="59"/>
      <c r="Q172" s="59"/>
      <c r="R172" s="59"/>
      <c r="S172" s="59"/>
      <c r="T172" s="60">
        <f>IF(E172="","",SUM(E172:S172)+(COUNTIF(E172:S172,"5*")*5))</f>
        <v>6</v>
      </c>
      <c r="U172" s="61"/>
      <c r="V172" s="62">
        <v>0.45555555555555544</v>
      </c>
      <c r="W172" s="63" t="s">
        <v>19</v>
      </c>
      <c r="X172" s="64"/>
      <c r="Y172" s="64"/>
      <c r="Z172" s="65"/>
      <c r="AA172" s="65"/>
      <c r="AB172" s="66"/>
      <c r="AC172" s="67" t="str">
        <f>TEXT( (V173-V172+0.00000000000001),"[hh].mm.ss")</f>
        <v>03.14.59</v>
      </c>
    </row>
    <row r="173" spans="1:29" ht="15.75" thickBot="1">
      <c r="A173" s="34" t="s">
        <v>20</v>
      </c>
      <c r="B173" s="35" t="s">
        <v>55</v>
      </c>
      <c r="C173" s="15"/>
      <c r="D173" s="16"/>
      <c r="E173" s="68">
        <v>1</v>
      </c>
      <c r="F173" s="68">
        <v>0</v>
      </c>
      <c r="G173" s="68">
        <v>0</v>
      </c>
      <c r="H173" s="68">
        <v>0</v>
      </c>
      <c r="I173" s="68">
        <v>2</v>
      </c>
      <c r="J173" s="68">
        <v>0</v>
      </c>
      <c r="K173" s="68">
        <v>0</v>
      </c>
      <c r="L173" s="68">
        <v>5</v>
      </c>
      <c r="M173" s="68">
        <v>2</v>
      </c>
      <c r="N173" s="68">
        <v>0</v>
      </c>
      <c r="O173" s="68"/>
      <c r="P173" s="68"/>
      <c r="Q173" s="68"/>
      <c r="R173" s="68"/>
      <c r="S173" s="68"/>
      <c r="T173" s="69">
        <f>IF(E173="","",SUM(E173:S173)+(COUNTIF(E173:S173,"5*")*5))</f>
        <v>10</v>
      </c>
      <c r="U173" s="70"/>
      <c r="V173" s="71">
        <v>0.59096064814814808</v>
      </c>
      <c r="W173" s="72" t="s">
        <v>22</v>
      </c>
      <c r="X173" s="73"/>
      <c r="Y173" s="73"/>
      <c r="Z173" s="74"/>
      <c r="AA173" s="75"/>
      <c r="AB173" s="76"/>
      <c r="AC173" s="77" t="str">
        <f>TEXT(IF($E171="","",(IF($E172="",T171/(15-(COUNTIF($E171:$S171,""))),(IF($E173="",(T171+T172)/(30-(COUNTIF($E171:$S171,"")+COUNTIF($E172:$S172,""))), (T171+T172+T173)/(45-(COUNTIF($E171:$S171,"")+COUNTIF($E172:$S172,"")+COUNTIF($E173:$S173,"")))))))),"0,00")</f>
        <v>0,80</v>
      </c>
    </row>
    <row r="174" spans="1:29" ht="15.75" thickBot="1">
      <c r="A174" s="47">
        <v>67</v>
      </c>
      <c r="B174" s="48" t="s">
        <v>69</v>
      </c>
      <c r="C174" s="49" t="s">
        <v>70</v>
      </c>
      <c r="D174" s="49"/>
      <c r="E174" s="50">
        <v>1</v>
      </c>
      <c r="F174" s="50">
        <v>1</v>
      </c>
      <c r="G174" s="50">
        <v>1</v>
      </c>
      <c r="H174" s="50">
        <v>1</v>
      </c>
      <c r="I174" s="50">
        <v>1</v>
      </c>
      <c r="J174" s="50">
        <v>2</v>
      </c>
      <c r="K174" s="50">
        <v>1</v>
      </c>
      <c r="L174" s="50">
        <v>3</v>
      </c>
      <c r="M174" s="50">
        <v>3</v>
      </c>
      <c r="N174" s="50">
        <v>0</v>
      </c>
      <c r="O174" s="50"/>
      <c r="P174" s="50"/>
      <c r="Q174" s="50"/>
      <c r="R174" s="50"/>
      <c r="S174" s="50"/>
      <c r="T174" s="51">
        <f>IF(E174="","",SUM(E174:S174)+(COUNTIF(E174:S174,"5*")*5))</f>
        <v>14</v>
      </c>
      <c r="U174" s="52"/>
      <c r="V174" s="53">
        <f>SUM(T174:T176)+IF(ISNUMBER(U174),U174,0)+IF(ISNUMBER(U175),U175,0)+IF(ISNUMBER(U176),U176,0)</f>
        <v>35</v>
      </c>
      <c r="W174" s="54">
        <f>COUNTIF($E174:$S174,0)+COUNTIF($E175:$S175,0)+COUNTIF($E176:$S176,0)</f>
        <v>7</v>
      </c>
      <c r="X174" s="54">
        <f>COUNTIF($E174:$S174,1)+COUNTIF($E175:$S175,1)+COUNTIF($E176:$S176,1)</f>
        <v>16</v>
      </c>
      <c r="Y174" s="54">
        <f>COUNTIF($E174:$S174,2)+COUNTIF($E175:$S175,2)+COUNTIF($E176:$S176,2)</f>
        <v>4</v>
      </c>
      <c r="Z174" s="54">
        <f>COUNTIF($E174:$S174,3)+COUNTIF($E175:$S175,3)+COUNTIF($E176:$S176,3)</f>
        <v>2</v>
      </c>
      <c r="AA174" s="54">
        <f>COUNTIF($E174:$S174,5)+COUNTIF($E175:$S175,5)+COUNTIF($E176:$S176,5)</f>
        <v>1</v>
      </c>
      <c r="AB174" s="55">
        <f>COUNTIF($E174:$S174,"5*")+COUNTIF($E175:$S175,"5*")+COUNTIF($E176:$S176,"5*")</f>
        <v>0</v>
      </c>
      <c r="AC174" s="56">
        <f>COUNTIF($E174:$S174,20)+COUNTIF($E175:$S175,20)+COUNTIF($E176:$S176,20)</f>
        <v>0</v>
      </c>
    </row>
    <row r="175" spans="1:29" ht="16.5" thickBot="1">
      <c r="A175" s="57" t="s">
        <v>120</v>
      </c>
      <c r="B175" s="58" t="s">
        <v>17</v>
      </c>
      <c r="C175" s="58" t="s">
        <v>36</v>
      </c>
      <c r="D175" s="58"/>
      <c r="E175" s="59">
        <v>1</v>
      </c>
      <c r="F175" s="59">
        <v>1</v>
      </c>
      <c r="G175" s="59">
        <v>0</v>
      </c>
      <c r="H175" s="59">
        <v>0</v>
      </c>
      <c r="I175" s="59">
        <v>1</v>
      </c>
      <c r="J175" s="59">
        <v>1</v>
      </c>
      <c r="K175" s="59">
        <v>0</v>
      </c>
      <c r="L175" s="59">
        <v>1</v>
      </c>
      <c r="M175" s="59">
        <v>5</v>
      </c>
      <c r="N175" s="59">
        <v>1</v>
      </c>
      <c r="O175" s="59"/>
      <c r="P175" s="59"/>
      <c r="Q175" s="59"/>
      <c r="R175" s="59"/>
      <c r="S175" s="59"/>
      <c r="T175" s="60">
        <f>IF(E175="","",SUM(E175:S175)+(COUNTIF(E175:S175,"5*")*5))</f>
        <v>11</v>
      </c>
      <c r="U175" s="61"/>
      <c r="V175" s="62">
        <v>0.42638888888888887</v>
      </c>
      <c r="W175" s="63" t="s">
        <v>19</v>
      </c>
      <c r="X175" s="64"/>
      <c r="Y175" s="64"/>
      <c r="Z175" s="65"/>
      <c r="AA175" s="65"/>
      <c r="AB175" s="66"/>
      <c r="AC175" s="67" t="str">
        <f>TEXT( (V176-V175+0.00000000000001),"[hh].mm.ss")</f>
        <v>00.00.00</v>
      </c>
    </row>
    <row r="176" spans="1:29" ht="15.75" thickBot="1">
      <c r="A176" s="34" t="s">
        <v>20</v>
      </c>
      <c r="B176" s="35" t="s">
        <v>37</v>
      </c>
      <c r="C176" s="15"/>
      <c r="D176" s="16"/>
      <c r="E176" s="68">
        <v>2</v>
      </c>
      <c r="F176" s="68">
        <v>1</v>
      </c>
      <c r="G176" s="68">
        <v>1</v>
      </c>
      <c r="H176" s="68">
        <v>2</v>
      </c>
      <c r="I176" s="68">
        <v>1</v>
      </c>
      <c r="J176" s="68">
        <v>0</v>
      </c>
      <c r="K176" s="68">
        <v>0</v>
      </c>
      <c r="L176" s="68">
        <v>1</v>
      </c>
      <c r="M176" s="68">
        <v>2</v>
      </c>
      <c r="N176" s="68">
        <v>0</v>
      </c>
      <c r="O176" s="68"/>
      <c r="P176" s="68"/>
      <c r="Q176" s="68"/>
      <c r="R176" s="68"/>
      <c r="S176" s="68"/>
      <c r="T176" s="69">
        <f>IF(E176="","",SUM(E176:S176)+(COUNTIF(E176:S176,"5*")*5))</f>
        <v>10</v>
      </c>
      <c r="U176" s="70"/>
      <c r="V176" s="71">
        <v>0.42638888888888887</v>
      </c>
      <c r="W176" s="72" t="s">
        <v>22</v>
      </c>
      <c r="X176" s="73"/>
      <c r="Y176" s="73"/>
      <c r="Z176" s="74"/>
      <c r="AA176" s="75"/>
      <c r="AB176" s="76"/>
      <c r="AC176" s="77" t="str">
        <f>TEXT(IF($E174="","",(IF($E175="",T174/(15-(COUNTIF($E174:$S174,""))),(IF($E176="",(T174+T175)/(30-(COUNTIF($E174:$S174,"")+COUNTIF($E175:$S175,""))), (T174+T175+T176)/(45-(COUNTIF($E174:$S174,"")+COUNTIF($E175:$S175,"")+COUNTIF($E176:$S176,"")))))))),"0,00")</f>
        <v>1,17</v>
      </c>
    </row>
    <row r="177" spans="1:29" ht="15.75" thickBot="1">
      <c r="A177" s="47">
        <v>51</v>
      </c>
      <c r="B177" s="48" t="s">
        <v>58</v>
      </c>
      <c r="C177" s="49" t="s">
        <v>59</v>
      </c>
      <c r="D177" s="49"/>
      <c r="E177" s="50">
        <v>0</v>
      </c>
      <c r="F177" s="50">
        <v>1</v>
      </c>
      <c r="G177" s="50">
        <v>1</v>
      </c>
      <c r="H177" s="50">
        <v>0</v>
      </c>
      <c r="I177" s="50">
        <v>2</v>
      </c>
      <c r="J177" s="50">
        <v>0</v>
      </c>
      <c r="K177" s="50">
        <v>2</v>
      </c>
      <c r="L177" s="50">
        <v>2</v>
      </c>
      <c r="M177" s="50">
        <v>3</v>
      </c>
      <c r="N177" s="50">
        <v>3</v>
      </c>
      <c r="O177" s="50"/>
      <c r="P177" s="50"/>
      <c r="Q177" s="50"/>
      <c r="R177" s="50"/>
      <c r="S177" s="50"/>
      <c r="T177" s="51">
        <f>IF(E177="","",SUM(E177:S177)+(COUNTIF(E177:S177,"5*")*5))</f>
        <v>14</v>
      </c>
      <c r="U177" s="52"/>
      <c r="V177" s="53">
        <f>SUM(T177:T179)+IF(ISNUMBER(U177),U177,0)+IF(ISNUMBER(U178),U178,0)+IF(ISNUMBER(U179),U179,0)</f>
        <v>40</v>
      </c>
      <c r="W177" s="54">
        <f>COUNTIF($E177:$S177,0)+COUNTIF($E178:$S178,0)+COUNTIF($E179:$S179,0)</f>
        <v>8</v>
      </c>
      <c r="X177" s="54">
        <f>COUNTIF($E177:$S177,1)+COUNTIF($E178:$S178,1)+COUNTIF($E179:$S179,1)</f>
        <v>11</v>
      </c>
      <c r="Y177" s="54">
        <f>COUNTIF($E177:$S177,2)+COUNTIF($E178:$S178,2)+COUNTIF($E179:$S179,2)</f>
        <v>6</v>
      </c>
      <c r="Z177" s="54">
        <f>COUNTIF($E177:$S177,3)+COUNTIF($E178:$S178,3)+COUNTIF($E179:$S179,3)</f>
        <v>4</v>
      </c>
      <c r="AA177" s="54">
        <f>COUNTIF($E177:$S177,5)+COUNTIF($E178:$S178,5)+COUNTIF($E179:$S179,5)</f>
        <v>1</v>
      </c>
      <c r="AB177" s="55">
        <f>COUNTIF($E177:$S177,"5*")+COUNTIF($E178:$S178,"5*")+COUNTIF($E179:$S179,"5*")</f>
        <v>0</v>
      </c>
      <c r="AC177" s="56">
        <f>COUNTIF($E177:$S177,20)+COUNTIF($E178:$S178,20)+COUNTIF($E179:$S179,20)</f>
        <v>0</v>
      </c>
    </row>
    <row r="178" spans="1:29" ht="16.5" thickBot="1">
      <c r="A178" s="57" t="s">
        <v>121</v>
      </c>
      <c r="B178" s="58" t="s">
        <v>45</v>
      </c>
      <c r="C178" s="58" t="s">
        <v>18</v>
      </c>
      <c r="D178" s="58"/>
      <c r="E178" s="59">
        <v>1</v>
      </c>
      <c r="F178" s="59">
        <v>1</v>
      </c>
      <c r="G178" s="59">
        <v>1</v>
      </c>
      <c r="H178" s="59">
        <v>0</v>
      </c>
      <c r="I178" s="59">
        <v>3</v>
      </c>
      <c r="J178" s="59">
        <v>1</v>
      </c>
      <c r="K178" s="59">
        <v>2</v>
      </c>
      <c r="L178" s="59">
        <v>2</v>
      </c>
      <c r="M178" s="59">
        <v>1</v>
      </c>
      <c r="N178" s="59">
        <v>0</v>
      </c>
      <c r="O178" s="59"/>
      <c r="P178" s="59"/>
      <c r="Q178" s="59"/>
      <c r="R178" s="59"/>
      <c r="S178" s="59"/>
      <c r="T178" s="60">
        <f>IF(E178="","",SUM(E178:S178)+(COUNTIF(E178:S178,"5*")*5))</f>
        <v>12</v>
      </c>
      <c r="U178" s="61"/>
      <c r="V178" s="62">
        <v>0.45486111111111099</v>
      </c>
      <c r="W178" s="63" t="s">
        <v>19</v>
      </c>
      <c r="X178" s="64"/>
      <c r="Y178" s="64"/>
      <c r="Z178" s="65"/>
      <c r="AA178" s="65"/>
      <c r="AB178" s="66"/>
      <c r="AC178" s="67" t="str">
        <f>TEXT( (V179-V178+0.00000000000001),"[hh].mm.ss")</f>
        <v>03.53.00</v>
      </c>
    </row>
    <row r="179" spans="1:29" ht="15.75" thickBot="1">
      <c r="A179" s="34" t="s">
        <v>20</v>
      </c>
      <c r="B179" s="35" t="s">
        <v>60</v>
      </c>
      <c r="C179" s="15"/>
      <c r="D179" s="16"/>
      <c r="E179" s="68">
        <v>2</v>
      </c>
      <c r="F179" s="68">
        <v>0</v>
      </c>
      <c r="G179" s="68">
        <v>1</v>
      </c>
      <c r="H179" s="68">
        <v>3</v>
      </c>
      <c r="I179" s="68">
        <v>1</v>
      </c>
      <c r="J179" s="68">
        <v>0</v>
      </c>
      <c r="K179" s="68">
        <v>0</v>
      </c>
      <c r="L179" s="68">
        <v>5</v>
      </c>
      <c r="M179" s="68">
        <v>1</v>
      </c>
      <c r="N179" s="68">
        <v>1</v>
      </c>
      <c r="O179" s="68"/>
      <c r="P179" s="68"/>
      <c r="Q179" s="68"/>
      <c r="R179" s="68"/>
      <c r="S179" s="68"/>
      <c r="T179" s="69">
        <f>IF(E179="","",SUM(E179:S179)+(COUNTIF(E179:S179,"5*")*5))</f>
        <v>14</v>
      </c>
      <c r="U179" s="70"/>
      <c r="V179" s="71">
        <v>0.6166666666666667</v>
      </c>
      <c r="W179" s="72" t="s">
        <v>22</v>
      </c>
      <c r="X179" s="73"/>
      <c r="Y179" s="73"/>
      <c r="Z179" s="74"/>
      <c r="AA179" s="75"/>
      <c r="AB179" s="76"/>
      <c r="AC179" s="77" t="str">
        <f>TEXT(IF($E177="","",(IF($E178="",T177/(15-(COUNTIF($E177:$S177,""))),(IF($E179="",(T177+T178)/(30-(COUNTIF($E177:$S177,"")+COUNTIF($E178:$S178,""))), (T177+T178+T179)/(45-(COUNTIF($E177:$S177,"")+COUNTIF($E178:$S178,"")+COUNTIF($E179:$S179,"")))))))),"0,00")</f>
        <v>1,33</v>
      </c>
    </row>
    <row r="180" spans="1:29" ht="15.75" thickBot="1">
      <c r="A180" s="47">
        <v>61</v>
      </c>
      <c r="B180" s="48" t="s">
        <v>66</v>
      </c>
      <c r="C180" s="49" t="s">
        <v>67</v>
      </c>
      <c r="D180" s="49"/>
      <c r="E180" s="50">
        <v>0</v>
      </c>
      <c r="F180" s="50">
        <v>0</v>
      </c>
      <c r="G180" s="50">
        <v>1</v>
      </c>
      <c r="H180" s="50">
        <v>3</v>
      </c>
      <c r="I180" s="50">
        <v>5</v>
      </c>
      <c r="J180" s="50">
        <v>0</v>
      </c>
      <c r="K180" s="50">
        <v>1</v>
      </c>
      <c r="L180" s="50">
        <v>2</v>
      </c>
      <c r="M180" s="50">
        <v>3</v>
      </c>
      <c r="N180" s="50">
        <v>1</v>
      </c>
      <c r="O180" s="50"/>
      <c r="P180" s="50"/>
      <c r="Q180" s="50"/>
      <c r="R180" s="50"/>
      <c r="S180" s="50"/>
      <c r="T180" s="51">
        <f>IF(E180="","",SUM(E180:S180)+(COUNTIF(E180:S180,"5*")*5))</f>
        <v>16</v>
      </c>
      <c r="U180" s="52"/>
      <c r="V180" s="53">
        <f>SUM(T180:T182)+IF(ISNUMBER(U180),U180,0)+IF(ISNUMBER(U181),U181,0)+IF(ISNUMBER(U182),U182,0)</f>
        <v>43</v>
      </c>
      <c r="W180" s="54">
        <f>COUNTIF($E180:$S180,0)+COUNTIF($E181:$S181,0)+COUNTIF($E182:$S182,0)</f>
        <v>10</v>
      </c>
      <c r="X180" s="54">
        <f>COUNTIF($E180:$S180,1)+COUNTIF($E181:$S181,1)+COUNTIF($E182:$S182,1)</f>
        <v>9</v>
      </c>
      <c r="Y180" s="54">
        <f>COUNTIF($E180:$S180,2)+COUNTIF($E181:$S181,2)+COUNTIF($E182:$S182,2)</f>
        <v>5</v>
      </c>
      <c r="Z180" s="54">
        <f>COUNTIF($E180:$S180,3)+COUNTIF($E181:$S181,3)+COUNTIF($E182:$S182,3)</f>
        <v>3</v>
      </c>
      <c r="AA180" s="54">
        <f>COUNTIF($E180:$S180,5)+COUNTIF($E181:$S181,5)+COUNTIF($E182:$S182,5)</f>
        <v>3</v>
      </c>
      <c r="AB180" s="55">
        <f>COUNTIF($E180:$S180,"5*")+COUNTIF($E181:$S181,"5*")+COUNTIF($E182:$S182,"5*")</f>
        <v>0</v>
      </c>
      <c r="AC180" s="56">
        <f>COUNTIF($E180:$S180,20)+COUNTIF($E181:$S181,20)+COUNTIF($E182:$S182,20)</f>
        <v>0</v>
      </c>
    </row>
    <row r="181" spans="1:29" ht="16.5" thickBot="1">
      <c r="A181" s="57" t="s">
        <v>122</v>
      </c>
      <c r="B181" s="58" t="s">
        <v>68</v>
      </c>
      <c r="C181" s="58" t="s">
        <v>42</v>
      </c>
      <c r="D181" s="58"/>
      <c r="E181" s="59">
        <v>2</v>
      </c>
      <c r="F181" s="59">
        <v>0</v>
      </c>
      <c r="G181" s="59">
        <v>1</v>
      </c>
      <c r="H181" s="59">
        <v>0</v>
      </c>
      <c r="I181" s="59">
        <v>3</v>
      </c>
      <c r="J181" s="59">
        <v>0</v>
      </c>
      <c r="K181" s="59">
        <v>1</v>
      </c>
      <c r="L181" s="59">
        <v>2</v>
      </c>
      <c r="M181" s="59">
        <v>5</v>
      </c>
      <c r="N181" s="59">
        <v>0</v>
      </c>
      <c r="O181" s="59"/>
      <c r="P181" s="59"/>
      <c r="Q181" s="59"/>
      <c r="R181" s="59"/>
      <c r="S181" s="59"/>
      <c r="T181" s="60">
        <f>IF(E181="","",SUM(E181:S181)+(COUNTIF(E181:S181,"5*")*5))</f>
        <v>14</v>
      </c>
      <c r="U181" s="61"/>
      <c r="V181" s="62">
        <v>0.45347222222222211</v>
      </c>
      <c r="W181" s="63" t="s">
        <v>19</v>
      </c>
      <c r="X181" s="64"/>
      <c r="Y181" s="64"/>
      <c r="Z181" s="65"/>
      <c r="AA181" s="65"/>
      <c r="AB181" s="66"/>
      <c r="AC181" s="67" t="str">
        <f>TEXT( (V182-V181+0.00000000000001),"[hh].mm.ss")</f>
        <v>00.00.00</v>
      </c>
    </row>
    <row r="182" spans="1:29" ht="15.75" thickBot="1">
      <c r="A182" s="34" t="s">
        <v>20</v>
      </c>
      <c r="B182" s="35" t="s">
        <v>37</v>
      </c>
      <c r="C182" s="15"/>
      <c r="D182" s="16"/>
      <c r="E182" s="68">
        <v>0</v>
      </c>
      <c r="F182" s="68">
        <v>0</v>
      </c>
      <c r="G182" s="68">
        <v>1</v>
      </c>
      <c r="H182" s="68">
        <v>2</v>
      </c>
      <c r="I182" s="68">
        <v>1</v>
      </c>
      <c r="J182" s="68">
        <v>0</v>
      </c>
      <c r="K182" s="68">
        <v>2</v>
      </c>
      <c r="L182" s="68">
        <v>1</v>
      </c>
      <c r="M182" s="68">
        <v>5</v>
      </c>
      <c r="N182" s="68">
        <v>1</v>
      </c>
      <c r="O182" s="68"/>
      <c r="P182" s="68"/>
      <c r="Q182" s="68"/>
      <c r="R182" s="68"/>
      <c r="S182" s="68"/>
      <c r="T182" s="69">
        <f>IF(E182="","",SUM(E182:S182)+(COUNTIF(E182:S182,"5*")*5))</f>
        <v>13</v>
      </c>
      <c r="U182" s="70"/>
      <c r="V182" s="71">
        <v>0.45347222222222211</v>
      </c>
      <c r="W182" s="72" t="s">
        <v>22</v>
      </c>
      <c r="X182" s="73"/>
      <c r="Y182" s="73"/>
      <c r="Z182" s="74"/>
      <c r="AA182" s="75"/>
      <c r="AB182" s="76"/>
      <c r="AC182" s="77" t="str">
        <f>TEXT(IF($E180="","",(IF($E181="",T180/(15-(COUNTIF($E180:$S180,""))),(IF($E182="",(T180+T181)/(30-(COUNTIF($E180:$S180,"")+COUNTIF($E181:$S181,""))), (T180+T181+T182)/(45-(COUNTIF($E180:$S180,"")+COUNTIF($E181:$S181,"")+COUNTIF($E182:$S182,"")))))))),"0,00")</f>
        <v>1,43</v>
      </c>
    </row>
    <row r="183" spans="1:29" ht="15.75" thickBot="1">
      <c r="A183" s="47">
        <v>53</v>
      </c>
      <c r="B183" s="48" t="s">
        <v>61</v>
      </c>
      <c r="C183" s="49" t="s">
        <v>62</v>
      </c>
      <c r="D183" s="49"/>
      <c r="E183" s="50">
        <v>3</v>
      </c>
      <c r="F183" s="50">
        <v>2</v>
      </c>
      <c r="G183" s="50">
        <v>0</v>
      </c>
      <c r="H183" s="50">
        <v>2</v>
      </c>
      <c r="I183" s="50">
        <v>3</v>
      </c>
      <c r="J183" s="50">
        <v>1</v>
      </c>
      <c r="K183" s="50">
        <v>0</v>
      </c>
      <c r="L183" s="50">
        <v>5</v>
      </c>
      <c r="M183" s="50">
        <v>3</v>
      </c>
      <c r="N183" s="50">
        <v>1</v>
      </c>
      <c r="O183" s="50"/>
      <c r="P183" s="50"/>
      <c r="Q183" s="50"/>
      <c r="R183" s="50"/>
      <c r="S183" s="50"/>
      <c r="T183" s="51">
        <f>IF(E183="","",SUM(E183:S183)+(COUNTIF(E183:S183,"5*")*5))</f>
        <v>20</v>
      </c>
      <c r="U183" s="52"/>
      <c r="V183" s="53">
        <f>SUM(T183:T185)+IF(ISNUMBER(U183),U183,0)+IF(ISNUMBER(U184),U184,0)+IF(ISNUMBER(U185),U185,0)</f>
        <v>51</v>
      </c>
      <c r="W183" s="54">
        <f>COUNTIF($E183:$S183,0)+COUNTIF($E184:$S184,0)+COUNTIF($E185:$S185,0)</f>
        <v>8</v>
      </c>
      <c r="X183" s="54">
        <f>COUNTIF($E183:$S183,1)+COUNTIF($E184:$S184,1)+COUNTIF($E185:$S185,1)</f>
        <v>10</v>
      </c>
      <c r="Y183" s="54">
        <f>COUNTIF($E183:$S183,2)+COUNTIF($E184:$S184,2)+COUNTIF($E185:$S185,2)</f>
        <v>3</v>
      </c>
      <c r="Z183" s="54">
        <f>COUNTIF($E183:$S183,3)+COUNTIF($E184:$S184,3)+COUNTIF($E185:$S185,3)</f>
        <v>5</v>
      </c>
      <c r="AA183" s="54">
        <f>COUNTIF($E183:$S183,5)+COUNTIF($E184:$S184,5)+COUNTIF($E185:$S185,5)</f>
        <v>4</v>
      </c>
      <c r="AB183" s="55">
        <f>COUNTIF($E183:$S183,"5*")+COUNTIF($E184:$S184,"5*")+COUNTIF($E185:$S185,"5*")</f>
        <v>0</v>
      </c>
      <c r="AC183" s="56">
        <f>COUNTIF($E183:$S183,20)+COUNTIF($E184:$S184,20)+COUNTIF($E185:$S185,20)</f>
        <v>0</v>
      </c>
    </row>
    <row r="184" spans="1:29" ht="16.5" thickBot="1">
      <c r="A184" s="57" t="s">
        <v>123</v>
      </c>
      <c r="B184" s="58" t="s">
        <v>17</v>
      </c>
      <c r="C184" s="58" t="s">
        <v>18</v>
      </c>
      <c r="D184" s="58"/>
      <c r="E184" s="59">
        <v>1</v>
      </c>
      <c r="F184" s="59">
        <v>1</v>
      </c>
      <c r="G184" s="59">
        <v>0</v>
      </c>
      <c r="H184" s="59">
        <v>0</v>
      </c>
      <c r="I184" s="59">
        <v>1</v>
      </c>
      <c r="J184" s="59">
        <v>1</v>
      </c>
      <c r="K184" s="59">
        <v>1</v>
      </c>
      <c r="L184" s="59">
        <v>5</v>
      </c>
      <c r="M184" s="59">
        <v>3</v>
      </c>
      <c r="N184" s="59">
        <v>0</v>
      </c>
      <c r="O184" s="59"/>
      <c r="P184" s="59"/>
      <c r="Q184" s="59"/>
      <c r="R184" s="59"/>
      <c r="S184" s="59"/>
      <c r="T184" s="60">
        <f>IF(E184="","",SUM(E184:S184)+(COUNTIF(E184:S184,"5*")*5))</f>
        <v>13</v>
      </c>
      <c r="U184" s="61"/>
      <c r="V184" s="62">
        <v>0.45416666666666655</v>
      </c>
      <c r="W184" s="63" t="s">
        <v>19</v>
      </c>
      <c r="X184" s="64"/>
      <c r="Y184" s="64"/>
      <c r="Z184" s="65"/>
      <c r="AA184" s="65"/>
      <c r="AB184" s="66"/>
      <c r="AC184" s="67" t="str">
        <f>TEXT( (V185-V184+0.00000000000001),"[hh].mm.ss")</f>
        <v>04.24.25</v>
      </c>
    </row>
    <row r="185" spans="1:29" ht="15.75" thickBot="1">
      <c r="A185" s="34" t="s">
        <v>20</v>
      </c>
      <c r="B185" s="35" t="s">
        <v>37</v>
      </c>
      <c r="C185" s="15"/>
      <c r="D185" s="16"/>
      <c r="E185" s="68">
        <v>1</v>
      </c>
      <c r="F185" s="68">
        <v>1</v>
      </c>
      <c r="G185" s="68">
        <v>0</v>
      </c>
      <c r="H185" s="68">
        <v>5</v>
      </c>
      <c r="I185" s="68">
        <v>1</v>
      </c>
      <c r="J185" s="68">
        <v>0</v>
      </c>
      <c r="K185" s="68">
        <v>0</v>
      </c>
      <c r="L185" s="68">
        <v>5</v>
      </c>
      <c r="M185" s="68">
        <v>3</v>
      </c>
      <c r="N185" s="68">
        <v>2</v>
      </c>
      <c r="O185" s="68"/>
      <c r="P185" s="68"/>
      <c r="Q185" s="68"/>
      <c r="R185" s="68"/>
      <c r="S185" s="68"/>
      <c r="T185" s="69">
        <f>IF(E185="","",SUM(E185:S185)+(COUNTIF(E185:S185,"5*")*5))</f>
        <v>18</v>
      </c>
      <c r="U185" s="70"/>
      <c r="V185" s="71">
        <v>0.63778935185185182</v>
      </c>
      <c r="W185" s="72" t="s">
        <v>22</v>
      </c>
      <c r="X185" s="73"/>
      <c r="Y185" s="73"/>
      <c r="Z185" s="74"/>
      <c r="AA185" s="75"/>
      <c r="AB185" s="76"/>
      <c r="AC185" s="77" t="str">
        <f>TEXT(IF($E183="","",(IF($E184="",T183/(15-(COUNTIF($E183:$S183,""))),(IF($E185="",(T183+T184)/(30-(COUNTIF($E183:$S183,"")+COUNTIF($E184:$S184,""))), (T183+T184+T185)/(45-(COUNTIF($E183:$S183,"")+COUNTIF($E184:$S184,"")+COUNTIF($E185:$S185,"")))))))),"0,00")</f>
        <v>1,70</v>
      </c>
    </row>
    <row r="186" spans="1:29" ht="15.75" thickBot="1">
      <c r="A186" s="47">
        <v>68</v>
      </c>
      <c r="B186" s="48" t="s">
        <v>77</v>
      </c>
      <c r="C186" s="49" t="s">
        <v>78</v>
      </c>
      <c r="D186" s="49"/>
      <c r="E186" s="50">
        <v>0</v>
      </c>
      <c r="F186" s="50">
        <v>5</v>
      </c>
      <c r="G186" s="50">
        <v>0</v>
      </c>
      <c r="H186" s="50">
        <v>1</v>
      </c>
      <c r="I186" s="50">
        <v>3</v>
      </c>
      <c r="J186" s="50">
        <v>1</v>
      </c>
      <c r="K186" s="50">
        <v>2</v>
      </c>
      <c r="L186" s="50">
        <v>3</v>
      </c>
      <c r="M186" s="50">
        <v>2</v>
      </c>
      <c r="N186" s="50">
        <v>3</v>
      </c>
      <c r="O186" s="50"/>
      <c r="P186" s="50"/>
      <c r="Q186" s="50"/>
      <c r="R186" s="50"/>
      <c r="S186" s="50"/>
      <c r="T186" s="51">
        <f>IF(E186="","",SUM(E186:S186)+(COUNTIF(E186:S186,"5*")*5))</f>
        <v>20</v>
      </c>
      <c r="U186" s="52"/>
      <c r="V186" s="53">
        <f>SUM(T186:T188)+IF(ISNUMBER(U186),U186,0)+IF(ISNUMBER(U187),U187,0)+IF(ISNUMBER(U188),U188,0)</f>
        <v>59</v>
      </c>
      <c r="W186" s="54">
        <f>COUNTIF($E186:$S186,0)+COUNTIF($E187:$S187,0)+COUNTIF($E188:$S188,0)</f>
        <v>8</v>
      </c>
      <c r="X186" s="54">
        <f>COUNTIF($E186:$S186,1)+COUNTIF($E187:$S187,1)+COUNTIF($E188:$S188,1)</f>
        <v>5</v>
      </c>
      <c r="Y186" s="54">
        <f>COUNTIF($E186:$S186,2)+COUNTIF($E187:$S187,2)+COUNTIF($E188:$S188,2)</f>
        <v>7</v>
      </c>
      <c r="Z186" s="54">
        <f>COUNTIF($E186:$S186,3)+COUNTIF($E187:$S187,3)+COUNTIF($E188:$S188,3)</f>
        <v>5</v>
      </c>
      <c r="AA186" s="54">
        <f>COUNTIF($E186:$S186,5)+COUNTIF($E187:$S187,5)+COUNTIF($E188:$S188,5)</f>
        <v>5</v>
      </c>
      <c r="AB186" s="55">
        <f>COUNTIF($E186:$S186,"5*")+COUNTIF($E187:$S187,"5*")+COUNTIF($E188:$S188,"5*")</f>
        <v>0</v>
      </c>
      <c r="AC186" s="56">
        <f>COUNTIF($E186:$S186,20)+COUNTIF($E187:$S187,20)+COUNTIF($E188:$S188,20)</f>
        <v>0</v>
      </c>
    </row>
    <row r="187" spans="1:29" ht="16.5" thickBot="1">
      <c r="A187" s="57" t="s">
        <v>124</v>
      </c>
      <c r="B187" s="58" t="s">
        <v>17</v>
      </c>
      <c r="C187" s="58" t="s">
        <v>36</v>
      </c>
      <c r="D187" s="58"/>
      <c r="E187" s="59">
        <v>0</v>
      </c>
      <c r="F187" s="59">
        <v>5</v>
      </c>
      <c r="G187" s="59">
        <v>0</v>
      </c>
      <c r="H187" s="59">
        <v>0</v>
      </c>
      <c r="I187" s="59">
        <v>2</v>
      </c>
      <c r="J187" s="59">
        <v>1</v>
      </c>
      <c r="K187" s="59">
        <v>0</v>
      </c>
      <c r="L187" s="59">
        <v>5</v>
      </c>
      <c r="M187" s="59">
        <v>5</v>
      </c>
      <c r="N187" s="59">
        <v>5</v>
      </c>
      <c r="O187" s="59"/>
      <c r="P187" s="59"/>
      <c r="Q187" s="59"/>
      <c r="R187" s="59"/>
      <c r="S187" s="59"/>
      <c r="T187" s="60">
        <f>IF(E187="","",SUM(E187:S187)+(COUNTIF(E187:S187,"5*")*5))</f>
        <v>23</v>
      </c>
      <c r="U187" s="61"/>
      <c r="V187" s="62">
        <v>0.45138888888888878</v>
      </c>
      <c r="W187" s="63" t="s">
        <v>19</v>
      </c>
      <c r="X187" s="64"/>
      <c r="Y187" s="64"/>
      <c r="Z187" s="65"/>
      <c r="AA187" s="65"/>
      <c r="AB187" s="66"/>
      <c r="AC187" s="67" t="str">
        <f>TEXT( (V188-V187+0.00000000000001),"[hh].mm.ss")</f>
        <v>1438.32.00</v>
      </c>
    </row>
    <row r="188" spans="1:29" ht="15.75" thickBot="1">
      <c r="A188" s="34" t="s">
        <v>20</v>
      </c>
      <c r="B188" s="35" t="s">
        <v>37</v>
      </c>
      <c r="C188" s="15"/>
      <c r="D188" s="16"/>
      <c r="E188" s="68">
        <v>0</v>
      </c>
      <c r="F188" s="68">
        <v>2</v>
      </c>
      <c r="G188" s="68">
        <v>1</v>
      </c>
      <c r="H188" s="68">
        <v>0</v>
      </c>
      <c r="I188" s="68">
        <v>1</v>
      </c>
      <c r="J188" s="68">
        <v>3</v>
      </c>
      <c r="K188" s="68">
        <v>2</v>
      </c>
      <c r="L188" s="68">
        <v>3</v>
      </c>
      <c r="M188" s="68">
        <v>2</v>
      </c>
      <c r="N188" s="68">
        <v>2</v>
      </c>
      <c r="O188" s="68"/>
      <c r="P188" s="68"/>
      <c r="Q188" s="68"/>
      <c r="R188" s="68"/>
      <c r="S188" s="68"/>
      <c r="T188" s="69">
        <f>IF(E188="","",SUM(E188:S188)+(COUNTIF(E188:S188,"5*")*5))</f>
        <v>16</v>
      </c>
      <c r="U188" s="70"/>
      <c r="V188" s="71">
        <v>60.390277777777776</v>
      </c>
      <c r="W188" s="72" t="s">
        <v>22</v>
      </c>
      <c r="X188" s="73"/>
      <c r="Y188" s="73"/>
      <c r="Z188" s="74"/>
      <c r="AA188" s="75"/>
      <c r="AB188" s="76"/>
      <c r="AC188" s="77" t="str">
        <f>TEXT(IF($E186="","",(IF($E187="",T186/(15-(COUNTIF($E186:$S186,""))),(IF($E188="",(T186+T187)/(30-(COUNTIF($E186:$S186,"")+COUNTIF($E187:$S187,""))), (T186+T187+T188)/(45-(COUNTIF($E186:$S186,"")+COUNTIF($E187:$S187,"")+COUNTIF($E188:$S188,"")))))))),"0,00")</f>
        <v>1,97</v>
      </c>
    </row>
    <row r="189" spans="1:29" ht="15.75" thickBot="1">
      <c r="A189" s="47">
        <v>54</v>
      </c>
      <c r="B189" s="48" t="s">
        <v>80</v>
      </c>
      <c r="C189" s="49" t="s">
        <v>81</v>
      </c>
      <c r="D189" s="49"/>
      <c r="E189" s="50">
        <v>2</v>
      </c>
      <c r="F189" s="50">
        <v>3</v>
      </c>
      <c r="G189" s="50">
        <v>1</v>
      </c>
      <c r="H189" s="50">
        <v>0</v>
      </c>
      <c r="I189" s="50">
        <v>3</v>
      </c>
      <c r="J189" s="50">
        <v>0</v>
      </c>
      <c r="K189" s="50">
        <v>2</v>
      </c>
      <c r="L189" s="50">
        <v>5</v>
      </c>
      <c r="M189" s="50">
        <v>0</v>
      </c>
      <c r="N189" s="50">
        <v>3</v>
      </c>
      <c r="O189" s="50"/>
      <c r="P189" s="50"/>
      <c r="Q189" s="50"/>
      <c r="R189" s="50"/>
      <c r="S189" s="50"/>
      <c r="T189" s="51">
        <f>IF(E189="","",SUM(E189:S189)+(COUNTIF(E189:S189,"5*")*5))</f>
        <v>19</v>
      </c>
      <c r="U189" s="52"/>
      <c r="V189" s="53">
        <f>SUM(T189:T191)+IF(ISNUMBER(U189),U189,0)+IF(ISNUMBER(U190),U190,0)+IF(ISNUMBER(U191),U191,0)</f>
        <v>65</v>
      </c>
      <c r="W189" s="54">
        <f>COUNTIF($E189:$S189,0)+COUNTIF($E190:$S190,0)+COUNTIF($E191:$S191,0)</f>
        <v>6</v>
      </c>
      <c r="X189" s="54">
        <f>COUNTIF($E189:$S189,1)+COUNTIF($E190:$S190,1)+COUNTIF($E191:$S191,1)</f>
        <v>4</v>
      </c>
      <c r="Y189" s="54">
        <f>COUNTIF($E189:$S189,2)+COUNTIF($E190:$S190,2)+COUNTIF($E191:$S191,2)</f>
        <v>7</v>
      </c>
      <c r="Z189" s="54">
        <f>COUNTIF($E189:$S189,3)+COUNTIF($E190:$S190,3)+COUNTIF($E191:$S191,3)</f>
        <v>9</v>
      </c>
      <c r="AA189" s="54">
        <f>COUNTIF($E189:$S189,5)+COUNTIF($E190:$S190,5)+COUNTIF($E191:$S191,5)</f>
        <v>4</v>
      </c>
      <c r="AB189" s="55">
        <f>COUNTIF($E189:$S189,"5*")+COUNTIF($E190:$S190,"5*")+COUNTIF($E191:$S191,"5*")</f>
        <v>0</v>
      </c>
      <c r="AC189" s="56">
        <f>COUNTIF($E189:$S189,20)+COUNTIF($E190:$S190,20)+COUNTIF($E191:$S191,20)</f>
        <v>0</v>
      </c>
    </row>
    <row r="190" spans="1:29" ht="16.5" thickBot="1">
      <c r="A190" s="57" t="s">
        <v>125</v>
      </c>
      <c r="B190" s="58" t="s">
        <v>17</v>
      </c>
      <c r="C190" s="58" t="s">
        <v>72</v>
      </c>
      <c r="D190" s="58"/>
      <c r="E190" s="59">
        <v>3</v>
      </c>
      <c r="F190" s="59">
        <v>2</v>
      </c>
      <c r="G190" s="59">
        <v>1</v>
      </c>
      <c r="H190" s="59">
        <v>0</v>
      </c>
      <c r="I190" s="59">
        <v>2</v>
      </c>
      <c r="J190" s="59">
        <v>0</v>
      </c>
      <c r="K190" s="59">
        <v>2</v>
      </c>
      <c r="L190" s="59">
        <v>2</v>
      </c>
      <c r="M190" s="59">
        <v>5</v>
      </c>
      <c r="N190" s="59">
        <v>5</v>
      </c>
      <c r="O190" s="59"/>
      <c r="P190" s="59"/>
      <c r="Q190" s="59"/>
      <c r="R190" s="59"/>
      <c r="S190" s="59"/>
      <c r="T190" s="60">
        <f>IF(E190="","",SUM(E190:S190)+(COUNTIF(E190:S190,"5*")*5))</f>
        <v>22</v>
      </c>
      <c r="U190" s="61"/>
      <c r="V190" s="62">
        <v>0.4499999999999999</v>
      </c>
      <c r="W190" s="63" t="s">
        <v>19</v>
      </c>
      <c r="X190" s="64"/>
      <c r="Y190" s="64"/>
      <c r="Z190" s="65"/>
      <c r="AA190" s="65"/>
      <c r="AB190" s="66"/>
      <c r="AC190" s="67" t="str">
        <f>TEXT( (V191-V190+0.00000000000001),"[hh].mm.ss")</f>
        <v>02.53.23</v>
      </c>
    </row>
    <row r="191" spans="1:29" ht="15.75" thickBot="1">
      <c r="A191" s="34" t="s">
        <v>20</v>
      </c>
      <c r="B191" s="35" t="s">
        <v>37</v>
      </c>
      <c r="C191" s="15"/>
      <c r="D191" s="16"/>
      <c r="E191" s="68">
        <v>3</v>
      </c>
      <c r="F191" s="68">
        <v>3</v>
      </c>
      <c r="G191" s="68">
        <v>1</v>
      </c>
      <c r="H191" s="68">
        <v>5</v>
      </c>
      <c r="I191" s="68">
        <v>3</v>
      </c>
      <c r="J191" s="68">
        <v>0</v>
      </c>
      <c r="K191" s="68">
        <v>3</v>
      </c>
      <c r="L191" s="68">
        <v>2</v>
      </c>
      <c r="M191" s="68">
        <v>3</v>
      </c>
      <c r="N191" s="68">
        <v>1</v>
      </c>
      <c r="O191" s="68"/>
      <c r="P191" s="68"/>
      <c r="Q191" s="68"/>
      <c r="R191" s="68"/>
      <c r="S191" s="68"/>
      <c r="T191" s="69">
        <f>IF(E191="","",SUM(E191:S191)+(COUNTIF(E191:S191,"5*")*5))</f>
        <v>24</v>
      </c>
      <c r="U191" s="70"/>
      <c r="V191" s="71">
        <v>0.57040509259259264</v>
      </c>
      <c r="W191" s="72" t="s">
        <v>22</v>
      </c>
      <c r="X191" s="73"/>
      <c r="Y191" s="73"/>
      <c r="Z191" s="74"/>
      <c r="AA191" s="75"/>
      <c r="AB191" s="76"/>
      <c r="AC191" s="77" t="str">
        <f>TEXT(IF($E189="","",(IF($E190="",T189/(15-(COUNTIF($E189:$S189,""))),(IF($E191="",(T189+T190)/(30-(COUNTIF($E189:$S189,"")+COUNTIF($E190:$S190,""))), (T189+T190+T191)/(45-(COUNTIF($E189:$S189,"")+COUNTIF($E190:$S190,"")+COUNTIF($E191:$S191,"")))))))),"0,00")</f>
        <v>2,17</v>
      </c>
    </row>
    <row r="192" spans="1:29" ht="15.75" thickBot="1">
      <c r="A192" s="47">
        <v>70</v>
      </c>
      <c r="B192" s="48" t="s">
        <v>79</v>
      </c>
      <c r="C192" s="49" t="s">
        <v>39</v>
      </c>
      <c r="D192" s="49"/>
      <c r="E192" s="50">
        <v>3</v>
      </c>
      <c r="F192" s="50">
        <v>5</v>
      </c>
      <c r="G192" s="50">
        <v>1</v>
      </c>
      <c r="H192" s="50">
        <v>3</v>
      </c>
      <c r="I192" s="50">
        <v>3</v>
      </c>
      <c r="J192" s="50">
        <v>2</v>
      </c>
      <c r="K192" s="50">
        <v>3</v>
      </c>
      <c r="L192" s="50">
        <v>3</v>
      </c>
      <c r="M192" s="50">
        <v>5</v>
      </c>
      <c r="N192" s="50">
        <v>3</v>
      </c>
      <c r="O192" s="50"/>
      <c r="P192" s="50"/>
      <c r="Q192" s="50"/>
      <c r="R192" s="50"/>
      <c r="S192" s="50"/>
      <c r="T192" s="51">
        <f t="shared" ref="T192:T194" si="5">IF(E192="","",SUM(E192:S192)+(COUNTIF(E192:S192,"5*")*5))</f>
        <v>31</v>
      </c>
      <c r="U192" s="52"/>
      <c r="V192" s="53">
        <f>SUM(T192:T194)+IF(ISNUMBER(U192),U192,0)+IF(ISNUMBER(U193),U193,0)+IF(ISNUMBER(U194),U194,0)</f>
        <v>76</v>
      </c>
      <c r="W192" s="54">
        <f>COUNTIF($E192:$S192,0)+COUNTIF($E193:$S193,0)+COUNTIF($E194:$S194,0)</f>
        <v>2</v>
      </c>
      <c r="X192" s="54">
        <f>COUNTIF($E192:$S192,1)+COUNTIF($E193:$S193,1)+COUNTIF($E194:$S194,1)</f>
        <v>6</v>
      </c>
      <c r="Y192" s="54">
        <f>COUNTIF($E192:$S192,2)+COUNTIF($E193:$S193,2)+COUNTIF($E194:$S194,2)</f>
        <v>8</v>
      </c>
      <c r="Z192" s="54">
        <f>COUNTIF($E192:$S192,3)+COUNTIF($E193:$S193,3)+COUNTIF($E194:$S194,3)</f>
        <v>8</v>
      </c>
      <c r="AA192" s="54">
        <f>COUNTIF($E192:$S192,5)+COUNTIF($E193:$S193,5)+COUNTIF($E194:$S194,5)</f>
        <v>6</v>
      </c>
      <c r="AB192" s="55">
        <f>COUNTIF($E192:$S192,"5*")+COUNTIF($E193:$S193,"5*")+COUNTIF($E194:$S194,"5*")</f>
        <v>0</v>
      </c>
      <c r="AC192" s="56">
        <f>COUNTIF($E192:$S192,20)+COUNTIF($E193:$S193,20)+COUNTIF($E194:$S194,20)</f>
        <v>0</v>
      </c>
    </row>
    <row r="193" spans="1:29" ht="16.5" thickBot="1">
      <c r="A193" s="57" t="s">
        <v>126</v>
      </c>
      <c r="B193" s="58" t="s">
        <v>17</v>
      </c>
      <c r="C193" s="58" t="s">
        <v>18</v>
      </c>
      <c r="D193" s="58"/>
      <c r="E193" s="59">
        <v>1</v>
      </c>
      <c r="F193" s="59">
        <v>3</v>
      </c>
      <c r="G193" s="59">
        <v>1</v>
      </c>
      <c r="H193" s="59">
        <v>1</v>
      </c>
      <c r="I193" s="59">
        <v>2</v>
      </c>
      <c r="J193" s="59">
        <v>2</v>
      </c>
      <c r="K193" s="59">
        <v>2</v>
      </c>
      <c r="L193" s="59">
        <v>2</v>
      </c>
      <c r="M193" s="59">
        <v>5</v>
      </c>
      <c r="N193" s="59">
        <v>2</v>
      </c>
      <c r="O193" s="59"/>
      <c r="P193" s="59"/>
      <c r="Q193" s="59"/>
      <c r="R193" s="59"/>
      <c r="S193" s="59"/>
      <c r="T193" s="60">
        <f t="shared" si="5"/>
        <v>21</v>
      </c>
      <c r="U193" s="61"/>
      <c r="V193" s="62">
        <v>0.45069444444444434</v>
      </c>
      <c r="W193" s="63" t="s">
        <v>19</v>
      </c>
      <c r="X193" s="64"/>
      <c r="Y193" s="64"/>
      <c r="Z193" s="65"/>
      <c r="AA193" s="65"/>
      <c r="AB193" s="66"/>
      <c r="AC193" s="67" t="str">
        <f>TEXT( (V194-V193+0.00000000000001),"[hh].mm.ss")</f>
        <v>03.47.53</v>
      </c>
    </row>
    <row r="194" spans="1:29" ht="15.75" thickBot="1">
      <c r="A194" s="34" t="s">
        <v>20</v>
      </c>
      <c r="B194" s="35" t="s">
        <v>37</v>
      </c>
      <c r="C194" s="15"/>
      <c r="D194" s="16"/>
      <c r="E194" s="68">
        <v>5</v>
      </c>
      <c r="F194" s="68">
        <v>2</v>
      </c>
      <c r="G194" s="68">
        <v>5</v>
      </c>
      <c r="H194" s="68">
        <v>0</v>
      </c>
      <c r="I194" s="68">
        <v>3</v>
      </c>
      <c r="J194" s="68">
        <v>0</v>
      </c>
      <c r="K194" s="68">
        <v>1</v>
      </c>
      <c r="L194" s="68">
        <v>1</v>
      </c>
      <c r="M194" s="68">
        <v>5</v>
      </c>
      <c r="N194" s="68">
        <v>2</v>
      </c>
      <c r="O194" s="68"/>
      <c r="P194" s="68"/>
      <c r="Q194" s="68"/>
      <c r="R194" s="68"/>
      <c r="S194" s="68"/>
      <c r="T194" s="69">
        <f t="shared" si="5"/>
        <v>24</v>
      </c>
      <c r="U194" s="70"/>
      <c r="V194" s="71">
        <v>0.60894675925925923</v>
      </c>
      <c r="W194" s="72" t="s">
        <v>22</v>
      </c>
      <c r="X194" s="73"/>
      <c r="Y194" s="73"/>
      <c r="Z194" s="74"/>
      <c r="AA194" s="75"/>
      <c r="AB194" s="76"/>
      <c r="AC194" s="77" t="str">
        <f>TEXT(IF($E192="","",(IF($E193="",T192/(15-(COUNTIF($E192:$S192,""))),(IF($E194="",(T192+T193)/(30-(COUNTIF($E192:$S192,"")+COUNTIF($E193:$S193,""))), (T192+T193+T194)/(45-(COUNTIF($E192:$S192,"")+COUNTIF($E193:$S193,"")+COUNTIF($E194:$S194,"")))))))),"0,00")</f>
        <v>2,53</v>
      </c>
    </row>
    <row r="195" spans="1:29" ht="15.75" thickBot="1">
      <c r="A195" s="47">
        <v>58</v>
      </c>
      <c r="B195" s="48" t="s">
        <v>58</v>
      </c>
      <c r="C195" s="49" t="s">
        <v>76</v>
      </c>
      <c r="D195" s="49"/>
      <c r="E195" s="50">
        <v>3</v>
      </c>
      <c r="F195" s="50">
        <v>5</v>
      </c>
      <c r="G195" s="50">
        <v>2</v>
      </c>
      <c r="H195" s="50">
        <v>3</v>
      </c>
      <c r="I195" s="50">
        <v>3</v>
      </c>
      <c r="J195" s="50">
        <v>0</v>
      </c>
      <c r="K195" s="50">
        <v>3</v>
      </c>
      <c r="L195" s="50">
        <v>5</v>
      </c>
      <c r="M195" s="50">
        <v>5</v>
      </c>
      <c r="N195" s="50">
        <v>3</v>
      </c>
      <c r="O195" s="50"/>
      <c r="P195" s="50"/>
      <c r="Q195" s="50"/>
      <c r="R195" s="50"/>
      <c r="S195" s="50"/>
      <c r="T195" s="51">
        <f>IF(E195="","",SUM(E195:S195)+(COUNTIF(E195:S195,"5*")*5))</f>
        <v>32</v>
      </c>
      <c r="U195" s="52"/>
      <c r="V195" s="53">
        <f>SUM(T195:T197)+IF(ISNUMBER(U195),U195,0)+IF(ISNUMBER(U196),U196,0)+IF(ISNUMBER(U197),U197,0)</f>
        <v>77</v>
      </c>
      <c r="W195" s="54">
        <f>COUNTIF($E195:$S195,0)+COUNTIF($E196:$S196,0)+COUNTIF($E197:$S197,0)</f>
        <v>5</v>
      </c>
      <c r="X195" s="54">
        <f>COUNTIF($E195:$S195,1)+COUNTIF($E196:$S196,1)+COUNTIF($E197:$S197,1)</f>
        <v>0</v>
      </c>
      <c r="Y195" s="54">
        <f>COUNTIF($E195:$S195,2)+COUNTIF($E196:$S196,2)+COUNTIF($E197:$S197,2)</f>
        <v>8</v>
      </c>
      <c r="Z195" s="54">
        <f>COUNTIF($E195:$S195,3)+COUNTIF($E196:$S196,3)+COUNTIF($E197:$S197,3)</f>
        <v>12</v>
      </c>
      <c r="AA195" s="54">
        <f>COUNTIF($E195:$S195,5)+COUNTIF($E196:$S196,5)+COUNTIF($E197:$S197,5)</f>
        <v>5</v>
      </c>
      <c r="AB195" s="55">
        <f>COUNTIF($E195:$S195,"5*")+COUNTIF($E196:$S196,"5*")+COUNTIF($E197:$S197,"5*")</f>
        <v>0</v>
      </c>
      <c r="AC195" s="56">
        <f>COUNTIF($E195:$S195,20)+COUNTIF($E196:$S196,20)+COUNTIF($E197:$S197,20)</f>
        <v>0</v>
      </c>
    </row>
    <row r="196" spans="1:29" ht="16.5" thickBot="1">
      <c r="A196" s="57" t="s">
        <v>127</v>
      </c>
      <c r="B196" s="58" t="s">
        <v>45</v>
      </c>
      <c r="C196" s="58" t="s">
        <v>18</v>
      </c>
      <c r="D196" s="58"/>
      <c r="E196" s="59">
        <v>3</v>
      </c>
      <c r="F196" s="59">
        <v>5</v>
      </c>
      <c r="G196" s="59">
        <v>2</v>
      </c>
      <c r="H196" s="59">
        <v>3</v>
      </c>
      <c r="I196" s="59">
        <v>2</v>
      </c>
      <c r="J196" s="59">
        <v>0</v>
      </c>
      <c r="K196" s="59">
        <v>3</v>
      </c>
      <c r="L196" s="59">
        <v>2</v>
      </c>
      <c r="M196" s="59">
        <v>3</v>
      </c>
      <c r="N196" s="59">
        <v>2</v>
      </c>
      <c r="O196" s="59"/>
      <c r="P196" s="59"/>
      <c r="Q196" s="59"/>
      <c r="R196" s="59"/>
      <c r="S196" s="59"/>
      <c r="T196" s="60">
        <f>IF(E196="","",SUM(E196:S196)+(COUNTIF(E196:S196,"5*")*5))</f>
        <v>25</v>
      </c>
      <c r="U196" s="61"/>
      <c r="V196" s="62">
        <v>0.45208333333333323</v>
      </c>
      <c r="W196" s="63" t="s">
        <v>19</v>
      </c>
      <c r="X196" s="64"/>
      <c r="Y196" s="64"/>
      <c r="Z196" s="65"/>
      <c r="AA196" s="65"/>
      <c r="AB196" s="66"/>
      <c r="AC196" s="67" t="str">
        <f>TEXT( (V197-V196+0.00000000000001),"[hh].mm.ss")</f>
        <v>03.57.02</v>
      </c>
    </row>
    <row r="197" spans="1:29" ht="15.75" thickBot="1">
      <c r="A197" s="34" t="s">
        <v>20</v>
      </c>
      <c r="B197" s="35" t="s">
        <v>60</v>
      </c>
      <c r="C197" s="15"/>
      <c r="D197" s="16"/>
      <c r="E197" s="68">
        <v>3</v>
      </c>
      <c r="F197" s="68">
        <v>5</v>
      </c>
      <c r="G197" s="68">
        <v>0</v>
      </c>
      <c r="H197" s="68">
        <v>0</v>
      </c>
      <c r="I197" s="68">
        <v>2</v>
      </c>
      <c r="J197" s="68">
        <v>0</v>
      </c>
      <c r="K197" s="68">
        <v>3</v>
      </c>
      <c r="L197" s="68">
        <v>2</v>
      </c>
      <c r="M197" s="68">
        <v>3</v>
      </c>
      <c r="N197" s="68">
        <v>2</v>
      </c>
      <c r="O197" s="68"/>
      <c r="P197" s="68"/>
      <c r="Q197" s="68"/>
      <c r="R197" s="68"/>
      <c r="S197" s="68"/>
      <c r="T197" s="69">
        <f>IF(E197="","",SUM(E197:S197)+(COUNTIF(E197:S197,"5*")*5))</f>
        <v>20</v>
      </c>
      <c r="U197" s="70"/>
      <c r="V197" s="71">
        <v>0.61668981481481489</v>
      </c>
      <c r="W197" s="72" t="s">
        <v>22</v>
      </c>
      <c r="X197" s="73"/>
      <c r="Y197" s="73"/>
      <c r="Z197" s="74"/>
      <c r="AA197" s="75"/>
      <c r="AB197" s="76"/>
      <c r="AC197" s="77" t="str">
        <f>TEXT(IF($E195="","",(IF($E196="",T195/(15-(COUNTIF($E195:$S195,""))),(IF($E197="",(T195+T196)/(30-(COUNTIF($E195:$S195,"")+COUNTIF($E196:$S196,""))), (T195+T196+T197)/(45-(COUNTIF($E195:$S195,"")+COUNTIF($E196:$S196,"")+COUNTIF($E197:$S197,"")))))))),"0,00")</f>
        <v>2,57</v>
      </c>
    </row>
    <row r="198" spans="1:29" ht="15.75" thickBot="1">
      <c r="A198" s="47">
        <v>69</v>
      </c>
      <c r="B198" s="48" t="s">
        <v>73</v>
      </c>
      <c r="C198" s="49" t="s">
        <v>74</v>
      </c>
      <c r="D198" s="49"/>
      <c r="E198" s="50">
        <v>2</v>
      </c>
      <c r="F198" s="50">
        <v>2</v>
      </c>
      <c r="G198" s="50">
        <v>3</v>
      </c>
      <c r="H198" s="50">
        <v>3</v>
      </c>
      <c r="I198" s="50">
        <v>5</v>
      </c>
      <c r="J198" s="50">
        <v>0</v>
      </c>
      <c r="K198" s="50">
        <v>3</v>
      </c>
      <c r="L198" s="50">
        <v>3</v>
      </c>
      <c r="M198" s="50">
        <v>5</v>
      </c>
      <c r="N198" s="50">
        <v>3</v>
      </c>
      <c r="O198" s="50"/>
      <c r="P198" s="50"/>
      <c r="Q198" s="50"/>
      <c r="R198" s="50"/>
      <c r="S198" s="50"/>
      <c r="T198" s="51">
        <f>IF(E198="","",SUM(E198:S198)+(COUNTIF(E198:S198,"5*")*5))</f>
        <v>29</v>
      </c>
      <c r="U198" s="52"/>
      <c r="V198" s="53">
        <f>SUM(T198:T200)+IF(ISNUMBER(U198),U198,0)+IF(ISNUMBER(U199),U199,0)+IF(ISNUMBER(U200),U200,0)</f>
        <v>81</v>
      </c>
      <c r="W198" s="54">
        <f>COUNTIF($E198:$S198,0)+COUNTIF($E199:$S199,0)+COUNTIF($E200:$S200,0)</f>
        <v>3</v>
      </c>
      <c r="X198" s="54">
        <f>COUNTIF($E198:$S198,1)+COUNTIF($E199:$S199,1)+COUNTIF($E200:$S200,1)</f>
        <v>4</v>
      </c>
      <c r="Y198" s="54">
        <f>COUNTIF($E198:$S198,2)+COUNTIF($E199:$S199,2)+COUNTIF($E200:$S200,2)</f>
        <v>6</v>
      </c>
      <c r="Z198" s="54">
        <f>COUNTIF($E198:$S198,3)+COUNTIF($E199:$S199,3)+COUNTIF($E200:$S200,3)</f>
        <v>10</v>
      </c>
      <c r="AA198" s="54">
        <f>COUNTIF($E198:$S198,5)+COUNTIF($E199:$S199,5)+COUNTIF($E200:$S200,5)</f>
        <v>7</v>
      </c>
      <c r="AB198" s="55">
        <f>COUNTIF($E198:$S198,"5*")+COUNTIF($E199:$S199,"5*")+COUNTIF($E200:$S200,"5*")</f>
        <v>0</v>
      </c>
      <c r="AC198" s="56">
        <f>COUNTIF($E198:$S198,20)+COUNTIF($E199:$S199,20)+COUNTIF($E200:$S200,20)</f>
        <v>0</v>
      </c>
    </row>
    <row r="199" spans="1:29" ht="16.5" thickBot="1">
      <c r="A199" s="57" t="s">
        <v>128</v>
      </c>
      <c r="B199" s="58" t="s">
        <v>17</v>
      </c>
      <c r="C199" s="58" t="s">
        <v>72</v>
      </c>
      <c r="D199" s="58"/>
      <c r="E199" s="59">
        <v>5</v>
      </c>
      <c r="F199" s="59">
        <v>5</v>
      </c>
      <c r="G199" s="59">
        <v>1</v>
      </c>
      <c r="H199" s="59">
        <v>0</v>
      </c>
      <c r="I199" s="59">
        <v>3</v>
      </c>
      <c r="J199" s="59">
        <v>0</v>
      </c>
      <c r="K199" s="59">
        <v>3</v>
      </c>
      <c r="L199" s="59">
        <v>5</v>
      </c>
      <c r="M199" s="59">
        <v>5</v>
      </c>
      <c r="N199" s="59">
        <v>2</v>
      </c>
      <c r="O199" s="59"/>
      <c r="P199" s="59"/>
      <c r="Q199" s="59"/>
      <c r="R199" s="59"/>
      <c r="S199" s="59"/>
      <c r="T199" s="60">
        <f>IF(E199="","",SUM(E199:S199)+(COUNTIF(E199:S199,"5*")*5))</f>
        <v>29</v>
      </c>
      <c r="U199" s="61"/>
      <c r="V199" s="62">
        <v>0.45277777777777767</v>
      </c>
      <c r="W199" s="63" t="s">
        <v>19</v>
      </c>
      <c r="X199" s="64"/>
      <c r="Y199" s="64"/>
      <c r="Z199" s="65"/>
      <c r="AA199" s="65"/>
      <c r="AB199" s="66"/>
      <c r="AC199" s="67" t="str">
        <f>TEXT( (V200-V199+0.00000000000001),"[hh].mm.ss")</f>
        <v>04.58.14</v>
      </c>
    </row>
    <row r="200" spans="1:29" ht="15.75" thickBot="1">
      <c r="A200" s="34" t="s">
        <v>20</v>
      </c>
      <c r="B200" s="35" t="s">
        <v>75</v>
      </c>
      <c r="C200" s="15"/>
      <c r="D200" s="16"/>
      <c r="E200" s="68">
        <v>1</v>
      </c>
      <c r="F200" s="68">
        <v>2</v>
      </c>
      <c r="G200" s="68">
        <v>1</v>
      </c>
      <c r="H200" s="68">
        <v>2</v>
      </c>
      <c r="I200" s="68">
        <v>3</v>
      </c>
      <c r="J200" s="68">
        <v>2</v>
      </c>
      <c r="K200" s="68">
        <v>3</v>
      </c>
      <c r="L200" s="68">
        <v>3</v>
      </c>
      <c r="M200" s="68">
        <v>5</v>
      </c>
      <c r="N200" s="68">
        <v>1</v>
      </c>
      <c r="O200" s="68"/>
      <c r="P200" s="68"/>
      <c r="Q200" s="68"/>
      <c r="R200" s="68"/>
      <c r="S200" s="68"/>
      <c r="T200" s="69">
        <f>IF(E200="","",SUM(E200:S200)+(COUNTIF(E200:S200,"5*")*5))</f>
        <v>23</v>
      </c>
      <c r="U200" s="70"/>
      <c r="V200" s="71">
        <v>0.6598842592592592</v>
      </c>
      <c r="W200" s="72" t="s">
        <v>22</v>
      </c>
      <c r="X200" s="73"/>
      <c r="Y200" s="73"/>
      <c r="Z200" s="74"/>
      <c r="AA200" s="75"/>
      <c r="AB200" s="76"/>
      <c r="AC200" s="77" t="str">
        <f>TEXT(IF($E198="","",(IF($E199="",T198/(15-(COUNTIF($E198:$S198,""))),(IF($E200="",(T198+T199)/(30-(COUNTIF($E198:$S198,"")+COUNTIF($E199:$S199,""))), (T198+T199+T200)/(45-(COUNTIF($E198:$S198,"")+COUNTIF($E199:$S199,"")+COUNTIF($E200:$S200,"")))))))),"0,00")</f>
        <v>2,70</v>
      </c>
    </row>
    <row r="201" spans="1:29" ht="15.75" thickBot="1">
      <c r="A201" s="47">
        <v>131</v>
      </c>
      <c r="B201" s="48" t="s">
        <v>69</v>
      </c>
      <c r="C201" s="49" t="s">
        <v>54</v>
      </c>
      <c r="D201" s="49"/>
      <c r="E201" s="50">
        <v>0</v>
      </c>
      <c r="F201" s="50">
        <v>0</v>
      </c>
      <c r="G201" s="50">
        <v>1</v>
      </c>
      <c r="H201" s="50">
        <v>2</v>
      </c>
      <c r="I201" s="50">
        <v>1</v>
      </c>
      <c r="J201" s="50">
        <v>0</v>
      </c>
      <c r="K201" s="50">
        <v>5</v>
      </c>
      <c r="L201" s="50">
        <v>0</v>
      </c>
      <c r="M201" s="50">
        <v>2</v>
      </c>
      <c r="N201" s="50">
        <v>2</v>
      </c>
      <c r="O201" s="50"/>
      <c r="P201" s="50"/>
      <c r="Q201" s="50"/>
      <c r="R201" s="50"/>
      <c r="S201" s="50"/>
      <c r="T201" s="51">
        <f t="shared" ref="T201:T251" si="6">IF(E201="","",SUM(E201:S201)+(COUNTIF(E201:S201,"5*")*5))</f>
        <v>13</v>
      </c>
      <c r="U201" s="52"/>
      <c r="V201" s="53">
        <f>SUM(T201:T203)+IF(ISNUMBER(U201),U201,0)+IF(ISNUMBER(U202),U202,0)+IF(ISNUMBER(U203),U203,0)</f>
        <v>27</v>
      </c>
      <c r="W201" s="54">
        <f>COUNTIF($E201:$S201,0)+COUNTIF($E202:$S202,0)+COUNTIF($E203:$S203,0)</f>
        <v>17</v>
      </c>
      <c r="X201" s="54">
        <f>COUNTIF($E201:$S201,1)+COUNTIF($E202:$S202,1)+COUNTIF($E203:$S203,1)</f>
        <v>6</v>
      </c>
      <c r="Y201" s="54">
        <f>COUNTIF($E201:$S201,2)+COUNTIF($E202:$S202,2)+COUNTIF($E203:$S203,2)</f>
        <v>4</v>
      </c>
      <c r="Z201" s="54">
        <f>COUNTIF($E201:$S201,3)+COUNTIF($E202:$S202,3)+COUNTIF($E203:$S203,3)</f>
        <v>1</v>
      </c>
      <c r="AA201" s="54">
        <f>COUNTIF($E201:$S201,5)+COUNTIF($E202:$S202,5)+COUNTIF($E203:$S203,5)</f>
        <v>2</v>
      </c>
      <c r="AB201" s="55">
        <f>COUNTIF($E201:$S201,"5*")+COUNTIF($E202:$S202,"5*")+COUNTIF($E203:$S203,"5*")</f>
        <v>0</v>
      </c>
      <c r="AC201" s="56">
        <f>COUNTIF($E201:$S201,20)+COUNTIF($E202:$S202,20)+COUNTIF($E203:$S203,20)</f>
        <v>0</v>
      </c>
    </row>
    <row r="202" spans="1:29" ht="16.5" thickBot="1">
      <c r="A202" s="57" t="s">
        <v>129</v>
      </c>
      <c r="B202" s="58" t="s">
        <v>17</v>
      </c>
      <c r="C202" s="58" t="s">
        <v>256</v>
      </c>
      <c r="D202" s="58"/>
      <c r="E202" s="59">
        <v>0</v>
      </c>
      <c r="F202" s="59">
        <v>1</v>
      </c>
      <c r="G202" s="59">
        <v>0</v>
      </c>
      <c r="H202" s="59">
        <v>3</v>
      </c>
      <c r="I202" s="59">
        <v>0</v>
      </c>
      <c r="J202" s="59">
        <v>0</v>
      </c>
      <c r="K202" s="59">
        <v>0</v>
      </c>
      <c r="L202" s="59">
        <v>1</v>
      </c>
      <c r="M202" s="59">
        <v>0</v>
      </c>
      <c r="N202" s="59">
        <v>0</v>
      </c>
      <c r="O202" s="59"/>
      <c r="P202" s="59"/>
      <c r="Q202" s="59"/>
      <c r="R202" s="59"/>
      <c r="S202" s="59"/>
      <c r="T202" s="60">
        <f t="shared" si="6"/>
        <v>5</v>
      </c>
      <c r="U202" s="61"/>
      <c r="V202" s="62">
        <v>0.43958333333333327</v>
      </c>
      <c r="W202" s="63" t="s">
        <v>19</v>
      </c>
      <c r="X202" s="64"/>
      <c r="Y202" s="64"/>
      <c r="Z202" s="65"/>
      <c r="AA202" s="65"/>
      <c r="AB202" s="66"/>
      <c r="AC202" s="67" t="str">
        <f>TEXT( (V203-V202+0.00000000000001),"[hh].mm.ss")</f>
        <v>03.47.03</v>
      </c>
    </row>
    <row r="203" spans="1:29" ht="15.75" thickBot="1">
      <c r="A203" s="34" t="s">
        <v>20</v>
      </c>
      <c r="B203" s="35" t="s">
        <v>37</v>
      </c>
      <c r="C203" s="15"/>
      <c r="D203" s="16"/>
      <c r="E203" s="68">
        <v>0</v>
      </c>
      <c r="F203" s="68">
        <v>0</v>
      </c>
      <c r="G203" s="68">
        <v>0</v>
      </c>
      <c r="H203" s="68">
        <v>5</v>
      </c>
      <c r="I203" s="68">
        <v>0</v>
      </c>
      <c r="J203" s="68">
        <v>0</v>
      </c>
      <c r="K203" s="68">
        <v>1</v>
      </c>
      <c r="L203" s="68">
        <v>2</v>
      </c>
      <c r="M203" s="68">
        <v>1</v>
      </c>
      <c r="N203" s="68">
        <v>0</v>
      </c>
      <c r="O203" s="68"/>
      <c r="P203" s="68"/>
      <c r="Q203" s="68"/>
      <c r="R203" s="68"/>
      <c r="S203" s="68"/>
      <c r="T203" s="69">
        <f t="shared" si="6"/>
        <v>9</v>
      </c>
      <c r="U203" s="70"/>
      <c r="V203" s="71">
        <v>0.59725694444444444</v>
      </c>
      <c r="W203" s="72" t="s">
        <v>22</v>
      </c>
      <c r="X203" s="73"/>
      <c r="Y203" s="73"/>
      <c r="Z203" s="74"/>
      <c r="AA203" s="75"/>
      <c r="AB203" s="76"/>
      <c r="AC203" s="77" t="str">
        <f>TEXT(IF($E201="","",(IF($E202="",T201/(15-(COUNTIF($E201:$S201,""))),(IF($E203="",(T201+T202)/(30-(COUNTIF($E201:$S201,"")+COUNTIF($E202:$S202,""))), (T201+T202+T203)/(45-(COUNTIF($E201:$S201,"")+COUNTIF($E202:$S202,"")+COUNTIF($E203:$S203,"")))))))),"0,00")</f>
        <v>0,90</v>
      </c>
    </row>
    <row r="204" spans="1:29" ht="15.75" thickBot="1">
      <c r="A204" s="47">
        <v>104</v>
      </c>
      <c r="B204" s="48" t="s">
        <v>84</v>
      </c>
      <c r="C204" s="49" t="s">
        <v>70</v>
      </c>
      <c r="D204" s="49"/>
      <c r="E204" s="50">
        <v>0</v>
      </c>
      <c r="F204" s="50">
        <v>1</v>
      </c>
      <c r="G204" s="50">
        <v>0</v>
      </c>
      <c r="H204" s="50">
        <v>3</v>
      </c>
      <c r="I204" s="50">
        <v>0</v>
      </c>
      <c r="J204" s="50">
        <v>0</v>
      </c>
      <c r="K204" s="50">
        <v>2</v>
      </c>
      <c r="L204" s="50">
        <v>2</v>
      </c>
      <c r="M204" s="50">
        <v>2</v>
      </c>
      <c r="N204" s="50">
        <v>0</v>
      </c>
      <c r="O204" s="50"/>
      <c r="P204" s="50"/>
      <c r="Q204" s="50"/>
      <c r="R204" s="50"/>
      <c r="S204" s="50"/>
      <c r="T204" s="51">
        <f t="shared" si="6"/>
        <v>10</v>
      </c>
      <c r="U204" s="52"/>
      <c r="V204" s="53">
        <f>SUM(T204:T206)+IF(ISNUMBER(U204),U204,0)+IF(ISNUMBER(U205),U205,0)+IF(ISNUMBER(U206),U206,0)</f>
        <v>34</v>
      </c>
      <c r="W204" s="54">
        <f>COUNTIF($E204:$S204,0)+COUNTIF($E205:$S205,0)+COUNTIF($E206:$S206,0)</f>
        <v>15</v>
      </c>
      <c r="X204" s="54">
        <f>COUNTIF($E204:$S204,1)+COUNTIF($E205:$S205,1)+COUNTIF($E206:$S206,1)</f>
        <v>5</v>
      </c>
      <c r="Y204" s="54">
        <f>COUNTIF($E204:$S204,2)+COUNTIF($E205:$S205,2)+COUNTIF($E206:$S206,2)</f>
        <v>5</v>
      </c>
      <c r="Z204" s="54">
        <f>COUNTIF($E204:$S204,3)+COUNTIF($E205:$S205,3)+COUNTIF($E206:$S206,3)</f>
        <v>3</v>
      </c>
      <c r="AA204" s="54">
        <f>COUNTIF($E204:$S204,5)+COUNTIF($E205:$S205,5)+COUNTIF($E206:$S206,5)</f>
        <v>2</v>
      </c>
      <c r="AB204" s="55">
        <f>COUNTIF($E204:$S204,"5*")+COUNTIF($E205:$S205,"5*")+COUNTIF($E206:$S206,"5*")</f>
        <v>0</v>
      </c>
      <c r="AC204" s="56">
        <f>COUNTIF($E204:$S204,20)+COUNTIF($E205:$S205,20)+COUNTIF($E206:$S206,20)</f>
        <v>0</v>
      </c>
    </row>
    <row r="205" spans="1:29" ht="16.5" thickBot="1">
      <c r="A205" s="57" t="s">
        <v>130</v>
      </c>
      <c r="B205" s="58" t="s">
        <v>17</v>
      </c>
      <c r="C205" s="58" t="s">
        <v>42</v>
      </c>
      <c r="D205" s="58"/>
      <c r="E205" s="59">
        <v>0</v>
      </c>
      <c r="F205" s="59">
        <v>1</v>
      </c>
      <c r="G205" s="59">
        <v>0</v>
      </c>
      <c r="H205" s="59">
        <v>3</v>
      </c>
      <c r="I205" s="59">
        <v>0</v>
      </c>
      <c r="J205" s="59">
        <v>0</v>
      </c>
      <c r="K205" s="59">
        <v>1</v>
      </c>
      <c r="L205" s="59">
        <v>5</v>
      </c>
      <c r="M205" s="59">
        <v>2</v>
      </c>
      <c r="N205" s="59">
        <v>3</v>
      </c>
      <c r="O205" s="59"/>
      <c r="P205" s="59"/>
      <c r="Q205" s="59"/>
      <c r="R205" s="59"/>
      <c r="S205" s="59"/>
      <c r="T205" s="60">
        <f t="shared" si="6"/>
        <v>15</v>
      </c>
      <c r="U205" s="61"/>
      <c r="V205" s="62">
        <v>0.44861111111111102</v>
      </c>
      <c r="W205" s="63" t="s">
        <v>19</v>
      </c>
      <c r="X205" s="64"/>
      <c r="Y205" s="64"/>
      <c r="Z205" s="65"/>
      <c r="AA205" s="65"/>
      <c r="AB205" s="66"/>
      <c r="AC205" s="67" t="str">
        <f>TEXT( (V206-V205+0.00000000000001),"[hh].mm.ss")</f>
        <v>04.37.27</v>
      </c>
    </row>
    <row r="206" spans="1:29" ht="15.75" thickBot="1">
      <c r="A206" s="34" t="s">
        <v>20</v>
      </c>
      <c r="B206" s="35" t="s">
        <v>37</v>
      </c>
      <c r="C206" s="15"/>
      <c r="D206" s="16"/>
      <c r="E206" s="68">
        <v>0</v>
      </c>
      <c r="F206" s="68">
        <v>0</v>
      </c>
      <c r="G206" s="68">
        <v>0</v>
      </c>
      <c r="H206" s="68">
        <v>2</v>
      </c>
      <c r="I206" s="68">
        <v>0</v>
      </c>
      <c r="J206" s="68">
        <v>0</v>
      </c>
      <c r="K206" s="68">
        <v>0</v>
      </c>
      <c r="L206" s="68">
        <v>1</v>
      </c>
      <c r="M206" s="68">
        <v>5</v>
      </c>
      <c r="N206" s="68">
        <v>1</v>
      </c>
      <c r="O206" s="68"/>
      <c r="P206" s="68"/>
      <c r="Q206" s="68"/>
      <c r="R206" s="68"/>
      <c r="S206" s="68"/>
      <c r="T206" s="69">
        <f t="shared" si="6"/>
        <v>9</v>
      </c>
      <c r="U206" s="70"/>
      <c r="V206" s="71">
        <v>0.64128472222222221</v>
      </c>
      <c r="W206" s="72" t="s">
        <v>22</v>
      </c>
      <c r="X206" s="73"/>
      <c r="Y206" s="73"/>
      <c r="Z206" s="74"/>
      <c r="AA206" s="75"/>
      <c r="AB206" s="76"/>
      <c r="AC206" s="77" t="str">
        <f>TEXT(IF($E204="","",(IF($E205="",T204/(15-(COUNTIF($E204:$S204,""))),(IF($E206="",(T204+T205)/(30-(COUNTIF($E204:$S204,"")+COUNTIF($E205:$S205,""))), (T204+T205+T206)/(45-(COUNTIF($E204:$S204,"")+COUNTIF($E205:$S205,"")+COUNTIF($E206:$S206,"")))))))),"0,00")</f>
        <v>1,13</v>
      </c>
    </row>
    <row r="207" spans="1:29" ht="15.75" thickBot="1">
      <c r="A207" s="47">
        <v>105</v>
      </c>
      <c r="B207" s="48" t="s">
        <v>82</v>
      </c>
      <c r="C207" s="49" t="s">
        <v>70</v>
      </c>
      <c r="D207" s="49"/>
      <c r="E207" s="50">
        <v>0</v>
      </c>
      <c r="F207" s="50">
        <v>1</v>
      </c>
      <c r="G207" s="50">
        <v>0</v>
      </c>
      <c r="H207" s="50">
        <v>3</v>
      </c>
      <c r="I207" s="50">
        <v>2</v>
      </c>
      <c r="J207" s="50">
        <v>0</v>
      </c>
      <c r="K207" s="50">
        <v>3</v>
      </c>
      <c r="L207" s="50">
        <v>0</v>
      </c>
      <c r="M207" s="50">
        <v>0</v>
      </c>
      <c r="N207" s="50">
        <v>1</v>
      </c>
      <c r="O207" s="50"/>
      <c r="P207" s="50"/>
      <c r="Q207" s="50"/>
      <c r="R207" s="50"/>
      <c r="S207" s="50"/>
      <c r="T207" s="51">
        <f t="shared" si="6"/>
        <v>10</v>
      </c>
      <c r="U207" s="52"/>
      <c r="V207" s="53">
        <f>SUM(T207:T209)+IF(ISNUMBER(U207),U207,0)+IF(ISNUMBER(U208),U208,0)+IF(ISNUMBER(U209),U209,0)</f>
        <v>36</v>
      </c>
      <c r="W207" s="54">
        <f>COUNTIF($E207:$S207,0)+COUNTIF($E208:$S208,0)+COUNTIF($E209:$S209,0)</f>
        <v>13</v>
      </c>
      <c r="X207" s="54">
        <f>COUNTIF($E207:$S207,1)+COUNTIF($E208:$S208,1)+COUNTIF($E209:$S209,1)</f>
        <v>7</v>
      </c>
      <c r="Y207" s="54">
        <f>COUNTIF($E207:$S207,2)+COUNTIF($E208:$S208,2)+COUNTIF($E209:$S209,2)</f>
        <v>3</v>
      </c>
      <c r="Z207" s="54">
        <f>COUNTIF($E207:$S207,3)+COUNTIF($E208:$S208,3)+COUNTIF($E209:$S209,3)</f>
        <v>6</v>
      </c>
      <c r="AA207" s="54">
        <f>COUNTIF($E207:$S207,5)+COUNTIF($E208:$S208,5)+COUNTIF($E209:$S209,5)</f>
        <v>1</v>
      </c>
      <c r="AB207" s="55">
        <f>COUNTIF($E207:$S207,"5*")+COUNTIF($E208:$S208,"5*")+COUNTIF($E209:$S209,"5*")</f>
        <v>0</v>
      </c>
      <c r="AC207" s="56">
        <f>COUNTIF($E207:$S207,20)+COUNTIF($E208:$S208,20)+COUNTIF($E209:$S209,20)</f>
        <v>0</v>
      </c>
    </row>
    <row r="208" spans="1:29" ht="16.5" thickBot="1">
      <c r="A208" s="57" t="s">
        <v>131</v>
      </c>
      <c r="B208" s="58" t="s">
        <v>17</v>
      </c>
      <c r="C208" s="58" t="s">
        <v>72</v>
      </c>
      <c r="D208" s="58"/>
      <c r="E208" s="59">
        <v>0</v>
      </c>
      <c r="F208" s="59">
        <v>1</v>
      </c>
      <c r="G208" s="59">
        <v>5</v>
      </c>
      <c r="H208" s="59">
        <v>3</v>
      </c>
      <c r="I208" s="59">
        <v>1</v>
      </c>
      <c r="J208" s="59">
        <v>0</v>
      </c>
      <c r="K208" s="59">
        <v>0</v>
      </c>
      <c r="L208" s="59">
        <v>1</v>
      </c>
      <c r="M208" s="59">
        <v>0</v>
      </c>
      <c r="N208" s="59">
        <v>0</v>
      </c>
      <c r="O208" s="59"/>
      <c r="P208" s="59"/>
      <c r="Q208" s="59"/>
      <c r="R208" s="59"/>
      <c r="S208" s="59"/>
      <c r="T208" s="60">
        <f t="shared" si="6"/>
        <v>11</v>
      </c>
      <c r="U208" s="61"/>
      <c r="V208" s="62">
        <v>0.44930555555555546</v>
      </c>
      <c r="W208" s="63" t="s">
        <v>19</v>
      </c>
      <c r="X208" s="64"/>
      <c r="Y208" s="64"/>
      <c r="Z208" s="65"/>
      <c r="AA208" s="65"/>
      <c r="AB208" s="66"/>
      <c r="AC208" s="67" t="str">
        <f>TEXT( (V209-V208+0.00000000000001),"[hh].mm.ss")</f>
        <v>04.15.19</v>
      </c>
    </row>
    <row r="209" spans="1:29" ht="15.75" thickBot="1">
      <c r="A209" s="34" t="s">
        <v>20</v>
      </c>
      <c r="B209" s="35" t="s">
        <v>37</v>
      </c>
      <c r="C209" s="15"/>
      <c r="D209" s="16"/>
      <c r="E209" s="68">
        <v>0</v>
      </c>
      <c r="F209" s="68">
        <v>3</v>
      </c>
      <c r="G209" s="68">
        <v>0</v>
      </c>
      <c r="H209" s="68">
        <v>3</v>
      </c>
      <c r="I209" s="68">
        <v>1</v>
      </c>
      <c r="J209" s="68">
        <v>2</v>
      </c>
      <c r="K209" s="68">
        <v>1</v>
      </c>
      <c r="L209" s="68">
        <v>3</v>
      </c>
      <c r="M209" s="68">
        <v>2</v>
      </c>
      <c r="N209" s="68">
        <v>0</v>
      </c>
      <c r="O209" s="68"/>
      <c r="P209" s="68"/>
      <c r="Q209" s="68"/>
      <c r="R209" s="68"/>
      <c r="S209" s="68"/>
      <c r="T209" s="69">
        <f t="shared" si="6"/>
        <v>15</v>
      </c>
      <c r="U209" s="70"/>
      <c r="V209" s="71">
        <v>0.62660879629629629</v>
      </c>
      <c r="W209" s="72" t="s">
        <v>22</v>
      </c>
      <c r="X209" s="73"/>
      <c r="Y209" s="73"/>
      <c r="Z209" s="74"/>
      <c r="AA209" s="75"/>
      <c r="AB209" s="76"/>
      <c r="AC209" s="77" t="str">
        <f>TEXT(IF($E207="","",(IF($E208="",T207/(15-(COUNTIF($E207:$S207,""))),(IF($E209="",(T207+T208)/(30-(COUNTIF($E207:$S207,"")+COUNTIF($E208:$S208,""))), (T207+T208+T209)/(45-(COUNTIF($E207:$S207,"")+COUNTIF($E208:$S208,"")+COUNTIF($E209:$S209,"")))))))),"0,00")</f>
        <v>1,20</v>
      </c>
    </row>
    <row r="210" spans="1:29" ht="15.75" thickBot="1">
      <c r="A210" s="47">
        <v>142</v>
      </c>
      <c r="B210" s="48" t="s">
        <v>99</v>
      </c>
      <c r="C210" s="49" t="s">
        <v>40</v>
      </c>
      <c r="D210" s="49"/>
      <c r="E210" s="50">
        <v>2</v>
      </c>
      <c r="F210" s="50">
        <v>1</v>
      </c>
      <c r="G210" s="50">
        <v>0</v>
      </c>
      <c r="H210" s="50">
        <v>5</v>
      </c>
      <c r="I210" s="50">
        <v>0</v>
      </c>
      <c r="J210" s="50">
        <v>0</v>
      </c>
      <c r="K210" s="50">
        <v>1</v>
      </c>
      <c r="L210" s="50">
        <v>1</v>
      </c>
      <c r="M210" s="50">
        <v>0</v>
      </c>
      <c r="N210" s="50">
        <v>0</v>
      </c>
      <c r="O210" s="50"/>
      <c r="P210" s="50"/>
      <c r="Q210" s="50"/>
      <c r="R210" s="50"/>
      <c r="S210" s="50"/>
      <c r="T210" s="51">
        <f t="shared" si="6"/>
        <v>10</v>
      </c>
      <c r="U210" s="52"/>
      <c r="V210" s="53">
        <f>SUM(T210:T212)+IF(ISNUMBER(U210),U210,0)+IF(ISNUMBER(U211),U211,0)+IF(ISNUMBER(U212),U212,0)</f>
        <v>37</v>
      </c>
      <c r="W210" s="54">
        <f>COUNTIF($E210:$S210,0)+COUNTIF($E211:$S211,0)+COUNTIF($E212:$S212,0)</f>
        <v>16</v>
      </c>
      <c r="X210" s="54">
        <f>COUNTIF($E210:$S210,1)+COUNTIF($E211:$S211,1)+COUNTIF($E212:$S212,1)</f>
        <v>4</v>
      </c>
      <c r="Y210" s="54">
        <f>COUNTIF($E210:$S210,2)+COUNTIF($E211:$S211,2)+COUNTIF($E212:$S212,2)</f>
        <v>3</v>
      </c>
      <c r="Z210" s="54">
        <f>COUNTIF($E210:$S210,3)+COUNTIF($E211:$S211,3)+COUNTIF($E212:$S212,3)</f>
        <v>4</v>
      </c>
      <c r="AA210" s="54">
        <f>COUNTIF($E210:$S210,5)+COUNTIF($E211:$S211,5)+COUNTIF($E212:$S212,5)</f>
        <v>3</v>
      </c>
      <c r="AB210" s="55">
        <f>COUNTIF($E210:$S210,"5*")+COUNTIF($E211:$S211,"5*")+COUNTIF($E212:$S212,"5*")</f>
        <v>0</v>
      </c>
      <c r="AC210" s="56">
        <f>COUNTIF($E210:$S210,20)+COUNTIF($E211:$S211,20)+COUNTIF($E212:$S212,20)</f>
        <v>0</v>
      </c>
    </row>
    <row r="211" spans="1:29" ht="16.5" thickBot="1">
      <c r="A211" s="57" t="s">
        <v>132</v>
      </c>
      <c r="B211" s="58" t="s">
        <v>45</v>
      </c>
      <c r="C211" s="58" t="s">
        <v>18</v>
      </c>
      <c r="D211" s="58"/>
      <c r="E211" s="59">
        <v>0</v>
      </c>
      <c r="F211" s="59">
        <v>2</v>
      </c>
      <c r="G211" s="59">
        <v>0</v>
      </c>
      <c r="H211" s="59">
        <v>3</v>
      </c>
      <c r="I211" s="59">
        <v>0</v>
      </c>
      <c r="J211" s="59">
        <v>0</v>
      </c>
      <c r="K211" s="59">
        <v>1</v>
      </c>
      <c r="L211" s="59">
        <v>3</v>
      </c>
      <c r="M211" s="59">
        <v>5</v>
      </c>
      <c r="N211" s="59">
        <v>0</v>
      </c>
      <c r="O211" s="59"/>
      <c r="P211" s="59"/>
      <c r="Q211" s="59"/>
      <c r="R211" s="59"/>
      <c r="S211" s="59"/>
      <c r="T211" s="60">
        <f t="shared" si="6"/>
        <v>14</v>
      </c>
      <c r="U211" s="61"/>
      <c r="V211" s="62">
        <v>0.44374999999999992</v>
      </c>
      <c r="W211" s="63" t="s">
        <v>19</v>
      </c>
      <c r="X211" s="64"/>
      <c r="Y211" s="64"/>
      <c r="Z211" s="65"/>
      <c r="AA211" s="65"/>
      <c r="AB211" s="66"/>
      <c r="AC211" s="67" t="str">
        <f>TEXT( (V212-V211+0.00000000000001),"[hh].mm.ss")</f>
        <v>04.39.12</v>
      </c>
    </row>
    <row r="212" spans="1:29" ht="15.75" thickBot="1">
      <c r="A212" s="34" t="s">
        <v>20</v>
      </c>
      <c r="B212" s="35" t="s">
        <v>37</v>
      </c>
      <c r="C212" s="15"/>
      <c r="D212" s="16"/>
      <c r="E212" s="68">
        <v>0</v>
      </c>
      <c r="F212" s="68">
        <v>0</v>
      </c>
      <c r="G212" s="68">
        <v>0</v>
      </c>
      <c r="H212" s="68">
        <v>5</v>
      </c>
      <c r="I212" s="68">
        <v>0</v>
      </c>
      <c r="J212" s="68">
        <v>0</v>
      </c>
      <c r="K212" s="68">
        <v>2</v>
      </c>
      <c r="L212" s="68">
        <v>3</v>
      </c>
      <c r="M212" s="68">
        <v>3</v>
      </c>
      <c r="N212" s="68">
        <v>0</v>
      </c>
      <c r="O212" s="68"/>
      <c r="P212" s="68"/>
      <c r="Q212" s="68"/>
      <c r="R212" s="68"/>
      <c r="S212" s="68"/>
      <c r="T212" s="69">
        <f t="shared" si="6"/>
        <v>13</v>
      </c>
      <c r="U212" s="70"/>
      <c r="V212" s="71">
        <v>0.63763888888888887</v>
      </c>
      <c r="W212" s="72" t="s">
        <v>22</v>
      </c>
      <c r="X212" s="73"/>
      <c r="Y212" s="73"/>
      <c r="Z212" s="74"/>
      <c r="AA212" s="75"/>
      <c r="AB212" s="76"/>
      <c r="AC212" s="77" t="str">
        <f>TEXT(IF($E210="","",(IF($E211="",T210/(15-(COUNTIF($E210:$S210,""))),(IF($E212="",(T210+T211)/(30-(COUNTIF($E210:$S210,"")+COUNTIF($E211:$S211,""))), (T210+T211+T212)/(45-(COUNTIF($E210:$S210,"")+COUNTIF($E211:$S211,"")+COUNTIF($E212:$S212,"")))))))),"0,00")</f>
        <v>1,23</v>
      </c>
    </row>
    <row r="213" spans="1:29" ht="15.75" thickBot="1">
      <c r="A213" s="47">
        <v>107</v>
      </c>
      <c r="B213" s="48" t="s">
        <v>93</v>
      </c>
      <c r="C213" s="49" t="s">
        <v>94</v>
      </c>
      <c r="D213" s="49"/>
      <c r="E213" s="50">
        <v>0</v>
      </c>
      <c r="F213" s="50">
        <v>1</v>
      </c>
      <c r="G213" s="50">
        <v>0</v>
      </c>
      <c r="H213" s="50">
        <v>3</v>
      </c>
      <c r="I213" s="50">
        <v>5</v>
      </c>
      <c r="J213" s="50">
        <v>1</v>
      </c>
      <c r="K213" s="50">
        <v>2</v>
      </c>
      <c r="L213" s="50">
        <v>1</v>
      </c>
      <c r="M213" s="50">
        <v>3</v>
      </c>
      <c r="N213" s="50">
        <v>0</v>
      </c>
      <c r="O213" s="50"/>
      <c r="P213" s="50"/>
      <c r="Q213" s="50"/>
      <c r="R213" s="50"/>
      <c r="S213" s="50"/>
      <c r="T213" s="51">
        <f t="shared" si="6"/>
        <v>16</v>
      </c>
      <c r="U213" s="52"/>
      <c r="V213" s="53">
        <f>SUM(T213:T215)+IF(ISNUMBER(U213),U213,0)+IF(ISNUMBER(U214),U214,0)+IF(ISNUMBER(U215),U215,0)</f>
        <v>39</v>
      </c>
      <c r="W213" s="54">
        <f>COUNTIF($E213:$S213,0)+COUNTIF($E214:$S214,0)+COUNTIF($E215:$S215,0)</f>
        <v>12</v>
      </c>
      <c r="X213" s="54">
        <f>COUNTIF($E213:$S213,1)+COUNTIF($E214:$S214,1)+COUNTIF($E215:$S215,1)</f>
        <v>8</v>
      </c>
      <c r="Y213" s="54">
        <f>COUNTIF($E213:$S213,2)+COUNTIF($E214:$S214,2)+COUNTIF($E215:$S215,2)</f>
        <v>1</v>
      </c>
      <c r="Z213" s="54">
        <f>COUNTIF($E213:$S213,3)+COUNTIF($E214:$S214,3)+COUNTIF($E215:$S215,3)</f>
        <v>8</v>
      </c>
      <c r="AA213" s="54">
        <f>COUNTIF($E213:$S213,5)+COUNTIF($E214:$S214,5)+COUNTIF($E215:$S215,5)</f>
        <v>1</v>
      </c>
      <c r="AB213" s="55">
        <f>COUNTIF($E213:$S213,"5*")+COUNTIF($E214:$S214,"5*")+COUNTIF($E215:$S215,"5*")</f>
        <v>0</v>
      </c>
      <c r="AC213" s="56">
        <f>COUNTIF($E213:$S213,20)+COUNTIF($E214:$S214,20)+COUNTIF($E215:$S215,20)</f>
        <v>0</v>
      </c>
    </row>
    <row r="214" spans="1:29" ht="16.5" thickBot="1">
      <c r="A214" s="57" t="s">
        <v>133</v>
      </c>
      <c r="B214" s="58" t="s">
        <v>17</v>
      </c>
      <c r="C214" s="58" t="s">
        <v>18</v>
      </c>
      <c r="D214" s="58"/>
      <c r="E214" s="59">
        <v>0</v>
      </c>
      <c r="F214" s="59">
        <v>1</v>
      </c>
      <c r="G214" s="59">
        <v>0</v>
      </c>
      <c r="H214" s="59">
        <v>3</v>
      </c>
      <c r="I214" s="59">
        <v>0</v>
      </c>
      <c r="J214" s="59">
        <v>0</v>
      </c>
      <c r="K214" s="59">
        <v>0</v>
      </c>
      <c r="L214" s="59">
        <v>3</v>
      </c>
      <c r="M214" s="59">
        <v>1</v>
      </c>
      <c r="N214" s="59">
        <v>0</v>
      </c>
      <c r="O214" s="59"/>
      <c r="P214" s="59"/>
      <c r="Q214" s="59"/>
      <c r="R214" s="59"/>
      <c r="S214" s="59"/>
      <c r="T214" s="60">
        <f t="shared" si="6"/>
        <v>8</v>
      </c>
      <c r="U214" s="61"/>
      <c r="V214" s="62">
        <v>0.44583333333333325</v>
      </c>
      <c r="W214" s="63" t="s">
        <v>19</v>
      </c>
      <c r="X214" s="64"/>
      <c r="Y214" s="64"/>
      <c r="Z214" s="65"/>
      <c r="AA214" s="65"/>
      <c r="AB214" s="66"/>
      <c r="AC214" s="67" t="str">
        <f>TEXT( (V215-V214+0.00000000000001),"[hh].mm.ss")</f>
        <v>04.02.00</v>
      </c>
    </row>
    <row r="215" spans="1:29" ht="15.75" thickBot="1">
      <c r="A215" s="34" t="s">
        <v>20</v>
      </c>
      <c r="B215" s="35" t="s">
        <v>95</v>
      </c>
      <c r="C215" s="15"/>
      <c r="D215" s="16"/>
      <c r="E215" s="68">
        <v>1</v>
      </c>
      <c r="F215" s="68">
        <v>3</v>
      </c>
      <c r="G215" s="68">
        <v>0</v>
      </c>
      <c r="H215" s="68">
        <v>3</v>
      </c>
      <c r="I215" s="68">
        <v>0</v>
      </c>
      <c r="J215" s="68">
        <v>0</v>
      </c>
      <c r="K215" s="68">
        <v>3</v>
      </c>
      <c r="L215" s="68">
        <v>1</v>
      </c>
      <c r="M215" s="68">
        <v>1</v>
      </c>
      <c r="N215" s="68">
        <v>3</v>
      </c>
      <c r="O215" s="68"/>
      <c r="P215" s="68"/>
      <c r="Q215" s="68"/>
      <c r="R215" s="68"/>
      <c r="S215" s="68"/>
      <c r="T215" s="69">
        <f t="shared" si="6"/>
        <v>15</v>
      </c>
      <c r="U215" s="70"/>
      <c r="V215" s="71">
        <v>0.61388888888888882</v>
      </c>
      <c r="W215" s="72" t="s">
        <v>22</v>
      </c>
      <c r="X215" s="73"/>
      <c r="Y215" s="73"/>
      <c r="Z215" s="74"/>
      <c r="AA215" s="75"/>
      <c r="AB215" s="76"/>
      <c r="AC215" s="77" t="str">
        <f>TEXT(IF($E213="","",(IF($E214="",T213/(15-(COUNTIF($E213:$S213,""))),(IF($E215="",(T213+T214)/(30-(COUNTIF($E213:$S213,"")+COUNTIF($E214:$S214,""))), (T213+T214+T215)/(45-(COUNTIF($E213:$S213,"")+COUNTIF($E214:$S214,"")+COUNTIF($E215:$S215,"")))))))),"0,00")</f>
        <v>1,30</v>
      </c>
    </row>
    <row r="216" spans="1:29" ht="15.75" thickBot="1">
      <c r="A216" s="47">
        <v>106</v>
      </c>
      <c r="B216" s="48" t="s">
        <v>89</v>
      </c>
      <c r="C216" s="49" t="s">
        <v>90</v>
      </c>
      <c r="D216" s="49"/>
      <c r="E216" s="50">
        <v>0</v>
      </c>
      <c r="F216" s="50">
        <v>2</v>
      </c>
      <c r="G216" s="50">
        <v>0</v>
      </c>
      <c r="H216" s="50">
        <v>3</v>
      </c>
      <c r="I216" s="50">
        <v>0</v>
      </c>
      <c r="J216" s="50">
        <v>0</v>
      </c>
      <c r="K216" s="50">
        <v>0</v>
      </c>
      <c r="L216" s="50">
        <v>2</v>
      </c>
      <c r="M216" s="50">
        <v>3</v>
      </c>
      <c r="N216" s="50">
        <v>2</v>
      </c>
      <c r="O216" s="50"/>
      <c r="P216" s="50"/>
      <c r="Q216" s="50"/>
      <c r="R216" s="50"/>
      <c r="S216" s="50"/>
      <c r="T216" s="51">
        <f t="shared" si="6"/>
        <v>12</v>
      </c>
      <c r="U216" s="52"/>
      <c r="V216" s="53">
        <f>SUM(T216:T218)+IF(ISNUMBER(U216),U216,0)+IF(ISNUMBER(U217),U217,0)+IF(ISNUMBER(U218),U218,0)</f>
        <v>41</v>
      </c>
      <c r="W216" s="54">
        <f>COUNTIF($E216:$S216,0)+COUNTIF($E217:$S217,0)+COUNTIF($E218:$S218,0)</f>
        <v>11</v>
      </c>
      <c r="X216" s="54">
        <f>COUNTIF($E216:$S216,1)+COUNTIF($E217:$S217,1)+COUNTIF($E218:$S218,1)</f>
        <v>5</v>
      </c>
      <c r="Y216" s="54">
        <f>COUNTIF($E216:$S216,2)+COUNTIF($E217:$S217,2)+COUNTIF($E218:$S218,2)</f>
        <v>6</v>
      </c>
      <c r="Z216" s="54">
        <f>COUNTIF($E216:$S216,3)+COUNTIF($E217:$S217,3)+COUNTIF($E218:$S218,3)</f>
        <v>8</v>
      </c>
      <c r="AA216" s="54">
        <f>COUNTIF($E216:$S216,5)+COUNTIF($E217:$S217,5)+COUNTIF($E218:$S218,5)</f>
        <v>0</v>
      </c>
      <c r="AB216" s="55">
        <f>COUNTIF($E216:$S216,"5*")+COUNTIF($E217:$S217,"5*")+COUNTIF($E218:$S218,"5*")</f>
        <v>0</v>
      </c>
      <c r="AC216" s="56">
        <f>COUNTIF($E216:$S216,20)+COUNTIF($E217:$S217,20)+COUNTIF($E218:$S218,20)</f>
        <v>0</v>
      </c>
    </row>
    <row r="217" spans="1:29" ht="16.5" thickBot="1">
      <c r="A217" s="57" t="s">
        <v>134</v>
      </c>
      <c r="B217" s="58" t="s">
        <v>17</v>
      </c>
      <c r="C217" s="58" t="s">
        <v>18</v>
      </c>
      <c r="D217" s="58"/>
      <c r="E217" s="59">
        <v>1</v>
      </c>
      <c r="F217" s="59">
        <v>3</v>
      </c>
      <c r="G217" s="59">
        <v>0</v>
      </c>
      <c r="H217" s="59">
        <v>3</v>
      </c>
      <c r="I217" s="59">
        <v>3</v>
      </c>
      <c r="J217" s="59">
        <v>0</v>
      </c>
      <c r="K217" s="59">
        <v>1</v>
      </c>
      <c r="L217" s="59">
        <v>1</v>
      </c>
      <c r="M217" s="59">
        <v>3</v>
      </c>
      <c r="N217" s="59">
        <v>2</v>
      </c>
      <c r="O217" s="59"/>
      <c r="P217" s="59"/>
      <c r="Q217" s="59"/>
      <c r="R217" s="59"/>
      <c r="S217" s="59"/>
      <c r="T217" s="60">
        <f t="shared" si="6"/>
        <v>17</v>
      </c>
      <c r="U217" s="61"/>
      <c r="V217" s="62">
        <v>0.44722222222222213</v>
      </c>
      <c r="W217" s="63" t="s">
        <v>19</v>
      </c>
      <c r="X217" s="64"/>
      <c r="Y217" s="64"/>
      <c r="Z217" s="65"/>
      <c r="AA217" s="65"/>
      <c r="AB217" s="66"/>
      <c r="AC217" s="67" t="str">
        <f>TEXT( (V218-V217+0.00000000000001),"[hh].mm.ss")</f>
        <v>04.37.30</v>
      </c>
    </row>
    <row r="218" spans="1:29" ht="15.75" thickBot="1">
      <c r="A218" s="34" t="s">
        <v>20</v>
      </c>
      <c r="B218" s="35" t="s">
        <v>55</v>
      </c>
      <c r="C218" s="15"/>
      <c r="D218" s="16"/>
      <c r="E218" s="68">
        <v>0</v>
      </c>
      <c r="F218" s="68">
        <v>1</v>
      </c>
      <c r="G218" s="68">
        <v>0</v>
      </c>
      <c r="H218" s="68">
        <v>3</v>
      </c>
      <c r="I218" s="68">
        <v>0</v>
      </c>
      <c r="J218" s="68">
        <v>0</v>
      </c>
      <c r="K218" s="68">
        <v>2</v>
      </c>
      <c r="L218" s="68">
        <v>1</v>
      </c>
      <c r="M218" s="68">
        <v>3</v>
      </c>
      <c r="N218" s="68">
        <v>2</v>
      </c>
      <c r="O218" s="68"/>
      <c r="P218" s="68"/>
      <c r="Q218" s="68"/>
      <c r="R218" s="68"/>
      <c r="S218" s="68"/>
      <c r="T218" s="69">
        <f t="shared" si="6"/>
        <v>12</v>
      </c>
      <c r="U218" s="70"/>
      <c r="V218" s="71">
        <v>0.63993055555555556</v>
      </c>
      <c r="W218" s="72" t="s">
        <v>22</v>
      </c>
      <c r="X218" s="73"/>
      <c r="Y218" s="73"/>
      <c r="Z218" s="74"/>
      <c r="AA218" s="75"/>
      <c r="AB218" s="76"/>
      <c r="AC218" s="77" t="str">
        <f>TEXT(IF($E216="","",(IF($E217="",T216/(15-(COUNTIF($E216:$S216,""))),(IF($E218="",(T216+T217)/(30-(COUNTIF($E216:$S216,"")+COUNTIF($E217:$S217,""))), (T216+T217+T218)/(45-(COUNTIF($E216:$S216,"")+COUNTIF($E217:$S217,"")+COUNTIF($E218:$S218,"")))))))),"0,00")</f>
        <v>1,37</v>
      </c>
    </row>
    <row r="219" spans="1:29" ht="15.75" thickBot="1">
      <c r="A219" s="47">
        <v>133</v>
      </c>
      <c r="B219" s="48" t="s">
        <v>91</v>
      </c>
      <c r="C219" s="49" t="s">
        <v>92</v>
      </c>
      <c r="D219" s="49"/>
      <c r="E219" s="50">
        <v>2</v>
      </c>
      <c r="F219" s="50">
        <v>1</v>
      </c>
      <c r="G219" s="50">
        <v>0</v>
      </c>
      <c r="H219" s="50">
        <v>3</v>
      </c>
      <c r="I219" s="50">
        <v>3</v>
      </c>
      <c r="J219" s="50">
        <v>0</v>
      </c>
      <c r="K219" s="50">
        <v>0</v>
      </c>
      <c r="L219" s="50">
        <v>3</v>
      </c>
      <c r="M219" s="50">
        <v>1</v>
      </c>
      <c r="N219" s="50">
        <v>3</v>
      </c>
      <c r="O219" s="50"/>
      <c r="P219" s="50"/>
      <c r="Q219" s="50"/>
      <c r="R219" s="50"/>
      <c r="S219" s="50"/>
      <c r="T219" s="51">
        <f t="shared" si="6"/>
        <v>16</v>
      </c>
      <c r="U219" s="52"/>
      <c r="V219" s="53">
        <f>SUM(T219:T221)+IF(ISNUMBER(U219),U219,0)+IF(ISNUMBER(U220),U220,0)+IF(ISNUMBER(U221),U221,0)</f>
        <v>51</v>
      </c>
      <c r="W219" s="54">
        <f>COUNTIF($E219:$S219,0)+COUNTIF($E220:$S220,0)+COUNTIF($E221:$S221,0)</f>
        <v>9</v>
      </c>
      <c r="X219" s="54">
        <f>COUNTIF($E219:$S219,1)+COUNTIF($E220:$S220,1)+COUNTIF($E221:$S221,1)</f>
        <v>5</v>
      </c>
      <c r="Y219" s="54">
        <f>COUNTIF($E219:$S219,2)+COUNTIF($E220:$S220,2)+COUNTIF($E221:$S221,2)</f>
        <v>6</v>
      </c>
      <c r="Z219" s="54">
        <f>COUNTIF($E219:$S219,3)+COUNTIF($E220:$S220,3)+COUNTIF($E221:$S221,3)</f>
        <v>8</v>
      </c>
      <c r="AA219" s="54">
        <f>COUNTIF($E219:$S219,5)+COUNTIF($E220:$S220,5)+COUNTIF($E221:$S221,5)</f>
        <v>2</v>
      </c>
      <c r="AB219" s="55">
        <f>COUNTIF($E219:$S219,"5*")+COUNTIF($E220:$S220,"5*")+COUNTIF($E221:$S221,"5*")</f>
        <v>0</v>
      </c>
      <c r="AC219" s="56">
        <f>COUNTIF($E219:$S219,20)+COUNTIF($E220:$S220,20)+COUNTIF($E221:$S221,20)</f>
        <v>0</v>
      </c>
    </row>
    <row r="220" spans="1:29" ht="16.5" thickBot="1">
      <c r="A220" s="57" t="s">
        <v>135</v>
      </c>
      <c r="B220" s="58" t="s">
        <v>17</v>
      </c>
      <c r="C220" s="58" t="s">
        <v>25</v>
      </c>
      <c r="D220" s="58"/>
      <c r="E220" s="59">
        <v>2</v>
      </c>
      <c r="F220" s="59">
        <v>1</v>
      </c>
      <c r="G220" s="59">
        <v>0</v>
      </c>
      <c r="H220" s="59">
        <v>5</v>
      </c>
      <c r="I220" s="59">
        <v>5</v>
      </c>
      <c r="J220" s="59">
        <v>0</v>
      </c>
      <c r="K220" s="59">
        <v>3</v>
      </c>
      <c r="L220" s="59">
        <v>1</v>
      </c>
      <c r="M220" s="59">
        <v>2</v>
      </c>
      <c r="N220" s="59">
        <v>2</v>
      </c>
      <c r="O220" s="59"/>
      <c r="P220" s="59"/>
      <c r="Q220" s="59"/>
      <c r="R220" s="59"/>
      <c r="S220" s="59"/>
      <c r="T220" s="60">
        <f t="shared" si="6"/>
        <v>21</v>
      </c>
      <c r="U220" s="61"/>
      <c r="V220" s="62">
        <v>0.44652777777777769</v>
      </c>
      <c r="W220" s="63" t="s">
        <v>19</v>
      </c>
      <c r="X220" s="64"/>
      <c r="Y220" s="64"/>
      <c r="Z220" s="65"/>
      <c r="AA220" s="65"/>
      <c r="AB220" s="66"/>
      <c r="AC220" s="67" t="str">
        <f>TEXT( (V221-V220+0.00000000000001),"[hh].mm.ss")</f>
        <v>04.30.22</v>
      </c>
    </row>
    <row r="221" spans="1:29" ht="15.75" thickBot="1">
      <c r="A221" s="34" t="s">
        <v>20</v>
      </c>
      <c r="B221" s="35" t="s">
        <v>37</v>
      </c>
      <c r="C221" s="15"/>
      <c r="D221" s="16"/>
      <c r="E221" s="68">
        <v>1</v>
      </c>
      <c r="F221" s="68">
        <v>0</v>
      </c>
      <c r="G221" s="68">
        <v>0</v>
      </c>
      <c r="H221" s="68">
        <v>3</v>
      </c>
      <c r="I221" s="68">
        <v>0</v>
      </c>
      <c r="J221" s="68">
        <v>0</v>
      </c>
      <c r="K221" s="68">
        <v>2</v>
      </c>
      <c r="L221" s="68">
        <v>3</v>
      </c>
      <c r="M221" s="68">
        <v>3</v>
      </c>
      <c r="N221" s="68">
        <v>2</v>
      </c>
      <c r="O221" s="68"/>
      <c r="P221" s="68"/>
      <c r="Q221" s="68"/>
      <c r="R221" s="68"/>
      <c r="S221" s="68"/>
      <c r="T221" s="69">
        <f t="shared" si="6"/>
        <v>14</v>
      </c>
      <c r="U221" s="70"/>
      <c r="V221" s="71">
        <v>0.63428240740740738</v>
      </c>
      <c r="W221" s="72" t="s">
        <v>22</v>
      </c>
      <c r="X221" s="73"/>
      <c r="Y221" s="73"/>
      <c r="Z221" s="74"/>
      <c r="AA221" s="75"/>
      <c r="AB221" s="76"/>
      <c r="AC221" s="77" t="str">
        <f>TEXT(IF($E219="","",(IF($E220="",T219/(15-(COUNTIF($E219:$S219,""))),(IF($E221="",(T219+T220)/(30-(COUNTIF($E219:$S219,"")+COUNTIF($E220:$S220,""))), (T219+T220+T221)/(45-(COUNTIF($E219:$S219,"")+COUNTIF($E220:$S220,"")+COUNTIF($E221:$S221,"")))))))),"0,00")</f>
        <v>1,70</v>
      </c>
    </row>
    <row r="222" spans="1:29" ht="15.75" thickBot="1">
      <c r="A222" s="47">
        <v>119</v>
      </c>
      <c r="B222" s="48" t="s">
        <v>96</v>
      </c>
      <c r="C222" s="49" t="s">
        <v>78</v>
      </c>
      <c r="D222" s="49"/>
      <c r="E222" s="50">
        <v>0</v>
      </c>
      <c r="F222" s="50">
        <v>0</v>
      </c>
      <c r="G222" s="50">
        <v>0</v>
      </c>
      <c r="H222" s="50">
        <v>3</v>
      </c>
      <c r="I222" s="50">
        <v>3</v>
      </c>
      <c r="J222" s="50">
        <v>0</v>
      </c>
      <c r="K222" s="50">
        <v>3</v>
      </c>
      <c r="L222" s="50">
        <v>1</v>
      </c>
      <c r="M222" s="50">
        <v>3</v>
      </c>
      <c r="N222" s="50">
        <v>3</v>
      </c>
      <c r="O222" s="50"/>
      <c r="P222" s="50"/>
      <c r="Q222" s="50"/>
      <c r="R222" s="50"/>
      <c r="S222" s="50"/>
      <c r="T222" s="51">
        <f t="shared" si="6"/>
        <v>16</v>
      </c>
      <c r="U222" s="52"/>
      <c r="V222" s="53">
        <f>SUM(T222:T224)+IF(ISNUMBER(U222),U222,0)+IF(ISNUMBER(U223),U223,0)+IF(ISNUMBER(U224),U224,0)</f>
        <v>51</v>
      </c>
      <c r="W222" s="54">
        <f>COUNTIF($E222:$S222,0)+COUNTIF($E223:$S223,0)+COUNTIF($E224:$S224,0)</f>
        <v>8</v>
      </c>
      <c r="X222" s="54">
        <f>COUNTIF($E222:$S222,1)+COUNTIF($E223:$S223,1)+COUNTIF($E224:$S224,1)</f>
        <v>7</v>
      </c>
      <c r="Y222" s="54">
        <f>COUNTIF($E222:$S222,2)+COUNTIF($E223:$S223,2)+COUNTIF($E224:$S224,2)</f>
        <v>3</v>
      </c>
      <c r="Z222" s="54">
        <f>COUNTIF($E222:$S222,3)+COUNTIF($E223:$S223,3)+COUNTIF($E224:$S224,3)</f>
        <v>11</v>
      </c>
      <c r="AA222" s="54">
        <f>COUNTIF($E222:$S222,5)+COUNTIF($E223:$S223,5)+COUNTIF($E224:$S224,5)</f>
        <v>1</v>
      </c>
      <c r="AB222" s="55">
        <f>COUNTIF($E222:$S222,"5*")+COUNTIF($E223:$S223,"5*")+COUNTIF($E224:$S224,"5*")</f>
        <v>0</v>
      </c>
      <c r="AC222" s="56">
        <f>COUNTIF($E222:$S222,20)+COUNTIF($E223:$S223,20)+COUNTIF($E224:$S224,20)</f>
        <v>0</v>
      </c>
    </row>
    <row r="223" spans="1:29" ht="16.5" thickBot="1">
      <c r="A223" s="57" t="s">
        <v>136</v>
      </c>
      <c r="B223" s="58" t="s">
        <v>17</v>
      </c>
      <c r="C223" s="58" t="s">
        <v>25</v>
      </c>
      <c r="D223" s="58"/>
      <c r="E223" s="59">
        <v>1</v>
      </c>
      <c r="F223" s="59">
        <v>1</v>
      </c>
      <c r="G223" s="59">
        <v>0</v>
      </c>
      <c r="H223" s="59">
        <v>2</v>
      </c>
      <c r="I223" s="59">
        <v>2</v>
      </c>
      <c r="J223" s="59">
        <v>0</v>
      </c>
      <c r="K223" s="59">
        <v>3</v>
      </c>
      <c r="L223" s="59">
        <v>3</v>
      </c>
      <c r="M223" s="59">
        <v>1</v>
      </c>
      <c r="N223" s="59">
        <v>1</v>
      </c>
      <c r="O223" s="59"/>
      <c r="P223" s="59"/>
      <c r="Q223" s="59"/>
      <c r="R223" s="59"/>
      <c r="S223" s="59"/>
      <c r="T223" s="60">
        <f t="shared" si="6"/>
        <v>14</v>
      </c>
      <c r="U223" s="61"/>
      <c r="V223" s="62">
        <v>0.44513888888888881</v>
      </c>
      <c r="W223" s="63" t="s">
        <v>19</v>
      </c>
      <c r="X223" s="64"/>
      <c r="Y223" s="64"/>
      <c r="Z223" s="65"/>
      <c r="AA223" s="65"/>
      <c r="AB223" s="66"/>
      <c r="AC223" s="67" t="str">
        <f>TEXT( (V224-V223+0.00000000000001),"[hh].mm.ss")</f>
        <v>04.26.00</v>
      </c>
    </row>
    <row r="224" spans="1:29" ht="15.75" thickBot="1">
      <c r="A224" s="34" t="s">
        <v>20</v>
      </c>
      <c r="B224" s="35" t="s">
        <v>37</v>
      </c>
      <c r="C224" s="15"/>
      <c r="D224" s="16"/>
      <c r="E224" s="68">
        <v>2</v>
      </c>
      <c r="F224" s="68">
        <v>1</v>
      </c>
      <c r="G224" s="68">
        <v>0</v>
      </c>
      <c r="H224" s="68">
        <v>3</v>
      </c>
      <c r="I224" s="68">
        <v>5</v>
      </c>
      <c r="J224" s="68">
        <v>0</v>
      </c>
      <c r="K224" s="68">
        <v>3</v>
      </c>
      <c r="L224" s="68">
        <v>3</v>
      </c>
      <c r="M224" s="68">
        <v>3</v>
      </c>
      <c r="N224" s="68">
        <v>1</v>
      </c>
      <c r="O224" s="68"/>
      <c r="P224" s="68"/>
      <c r="Q224" s="68"/>
      <c r="R224" s="68"/>
      <c r="S224" s="68"/>
      <c r="T224" s="69">
        <f t="shared" si="6"/>
        <v>21</v>
      </c>
      <c r="U224" s="70"/>
      <c r="V224" s="71">
        <v>0.62986111111111109</v>
      </c>
      <c r="W224" s="72" t="s">
        <v>22</v>
      </c>
      <c r="X224" s="73"/>
      <c r="Y224" s="73"/>
      <c r="Z224" s="74"/>
      <c r="AA224" s="75"/>
      <c r="AB224" s="76"/>
      <c r="AC224" s="77" t="str">
        <f>TEXT(IF($E222="","",(IF($E223="",T222/(15-(COUNTIF($E222:$S222,""))),(IF($E224="",(T222+T223)/(30-(COUNTIF($E222:$S222,"")+COUNTIF($E223:$S223,""))), (T222+T223+T224)/(45-(COUNTIF($E222:$S222,"")+COUNTIF($E223:$S223,"")+COUNTIF($E224:$S224,"")))))))),"0,00")</f>
        <v>1,70</v>
      </c>
    </row>
    <row r="225" spans="1:29" ht="15.75" thickBot="1">
      <c r="A225" s="47">
        <v>108</v>
      </c>
      <c r="B225" s="48" t="s">
        <v>101</v>
      </c>
      <c r="C225" s="49" t="s">
        <v>102</v>
      </c>
      <c r="D225" s="49"/>
      <c r="E225" s="50">
        <v>1</v>
      </c>
      <c r="F225" s="50">
        <v>2</v>
      </c>
      <c r="G225" s="50">
        <v>2</v>
      </c>
      <c r="H225" s="50">
        <v>3</v>
      </c>
      <c r="I225" s="50">
        <v>1</v>
      </c>
      <c r="J225" s="50">
        <v>0</v>
      </c>
      <c r="K225" s="50">
        <v>3</v>
      </c>
      <c r="L225" s="50">
        <v>1</v>
      </c>
      <c r="M225" s="50">
        <v>3</v>
      </c>
      <c r="N225" s="50">
        <v>3</v>
      </c>
      <c r="O225" s="50"/>
      <c r="P225" s="50"/>
      <c r="Q225" s="50"/>
      <c r="R225" s="50"/>
      <c r="S225" s="50"/>
      <c r="T225" s="51">
        <f t="shared" si="6"/>
        <v>19</v>
      </c>
      <c r="U225" s="52"/>
      <c r="V225" s="53">
        <f>SUM(T225:T227)+IF(ISNUMBER(U225),U225,0)+IF(ISNUMBER(U226),U226,0)+IF(ISNUMBER(U227),U227,0)</f>
        <v>53</v>
      </c>
      <c r="W225" s="54">
        <f>COUNTIF($E225:$S225,0)+COUNTIF($E226:$S226,0)+COUNTIF($E227:$S227,0)</f>
        <v>7</v>
      </c>
      <c r="X225" s="54">
        <f>COUNTIF($E225:$S225,1)+COUNTIF($E226:$S226,1)+COUNTIF($E227:$S227,1)</f>
        <v>7</v>
      </c>
      <c r="Y225" s="54">
        <f>COUNTIF($E225:$S225,2)+COUNTIF($E226:$S226,2)+COUNTIF($E227:$S227,2)</f>
        <v>4</v>
      </c>
      <c r="Z225" s="54">
        <f>COUNTIF($E225:$S225,3)+COUNTIF($E226:$S226,3)+COUNTIF($E227:$S227,3)</f>
        <v>11</v>
      </c>
      <c r="AA225" s="54">
        <f>COUNTIF($E225:$S225,5)+COUNTIF($E226:$S226,5)+COUNTIF($E227:$S227,5)</f>
        <v>1</v>
      </c>
      <c r="AB225" s="55">
        <f>COUNTIF($E225:$S225,"5*")+COUNTIF($E226:$S226,"5*")+COUNTIF($E227:$S227,"5*")</f>
        <v>0</v>
      </c>
      <c r="AC225" s="56">
        <f>COUNTIF($E225:$S225,20)+COUNTIF($E226:$S226,20)+COUNTIF($E227:$S227,20)</f>
        <v>0</v>
      </c>
    </row>
    <row r="226" spans="1:29" ht="16.5" thickBot="1">
      <c r="A226" s="57" t="s">
        <v>137</v>
      </c>
      <c r="B226" s="58" t="s">
        <v>17</v>
      </c>
      <c r="C226" s="58" t="s">
        <v>103</v>
      </c>
      <c r="D226" s="58"/>
      <c r="E226" s="59">
        <v>0</v>
      </c>
      <c r="F226" s="59">
        <v>1</v>
      </c>
      <c r="G226" s="59">
        <v>1</v>
      </c>
      <c r="H226" s="59">
        <v>3</v>
      </c>
      <c r="I226" s="59">
        <v>5</v>
      </c>
      <c r="J226" s="59">
        <v>0</v>
      </c>
      <c r="K226" s="59">
        <v>2</v>
      </c>
      <c r="L226" s="59">
        <v>3</v>
      </c>
      <c r="M226" s="59">
        <v>3</v>
      </c>
      <c r="N226" s="59">
        <v>1</v>
      </c>
      <c r="O226" s="59"/>
      <c r="P226" s="59"/>
      <c r="Q226" s="59"/>
      <c r="R226" s="59"/>
      <c r="S226" s="59"/>
      <c r="T226" s="60">
        <f t="shared" si="6"/>
        <v>19</v>
      </c>
      <c r="U226" s="61"/>
      <c r="V226" s="62">
        <v>0.44305555555555548</v>
      </c>
      <c r="W226" s="63" t="s">
        <v>19</v>
      </c>
      <c r="X226" s="64"/>
      <c r="Y226" s="64"/>
      <c r="Z226" s="65"/>
      <c r="AA226" s="65"/>
      <c r="AB226" s="66"/>
      <c r="AC226" s="67" t="str">
        <f>TEXT( (V227-V226+0.00000000000001),"[hh].mm.ss")</f>
        <v>03.21.20</v>
      </c>
    </row>
    <row r="227" spans="1:29" ht="15.75" thickBot="1">
      <c r="A227" s="34" t="s">
        <v>20</v>
      </c>
      <c r="B227" s="35" t="s">
        <v>37</v>
      </c>
      <c r="C227" s="15"/>
      <c r="D227" s="16"/>
      <c r="E227" s="68">
        <v>0</v>
      </c>
      <c r="F227" s="68">
        <v>2</v>
      </c>
      <c r="G227" s="68">
        <v>0</v>
      </c>
      <c r="H227" s="68">
        <v>3</v>
      </c>
      <c r="I227" s="68">
        <v>3</v>
      </c>
      <c r="J227" s="68">
        <v>0</v>
      </c>
      <c r="K227" s="68">
        <v>0</v>
      </c>
      <c r="L227" s="68">
        <v>3</v>
      </c>
      <c r="M227" s="68">
        <v>3</v>
      </c>
      <c r="N227" s="68">
        <v>1</v>
      </c>
      <c r="O227" s="68"/>
      <c r="P227" s="68"/>
      <c r="Q227" s="68"/>
      <c r="R227" s="68"/>
      <c r="S227" s="68"/>
      <c r="T227" s="69">
        <f t="shared" si="6"/>
        <v>15</v>
      </c>
      <c r="U227" s="70"/>
      <c r="V227" s="71">
        <v>0.58287037037037037</v>
      </c>
      <c r="W227" s="72" t="s">
        <v>22</v>
      </c>
      <c r="X227" s="73"/>
      <c r="Y227" s="73"/>
      <c r="Z227" s="74"/>
      <c r="AA227" s="75"/>
      <c r="AB227" s="76"/>
      <c r="AC227" s="77" t="str">
        <f>TEXT(IF($E225="","",(IF($E226="",T225/(15-(COUNTIF($E225:$S225,""))),(IF($E227="",(T225+T226)/(30-(COUNTIF($E225:$S225,"")+COUNTIF($E226:$S226,""))), (T225+T226+T227)/(45-(COUNTIF($E225:$S225,"")+COUNTIF($E226:$S226,"")+COUNTIF($E227:$S227,"")))))))),"0,00")</f>
        <v>1,77</v>
      </c>
    </row>
    <row r="228" spans="1:29" ht="15.75" thickBot="1">
      <c r="A228" s="47">
        <v>140</v>
      </c>
      <c r="B228" s="48" t="s">
        <v>82</v>
      </c>
      <c r="C228" s="49" t="s">
        <v>92</v>
      </c>
      <c r="D228" s="49"/>
      <c r="E228" s="50">
        <v>0</v>
      </c>
      <c r="F228" s="50">
        <v>1</v>
      </c>
      <c r="G228" s="50">
        <v>0</v>
      </c>
      <c r="H228" s="50">
        <v>3</v>
      </c>
      <c r="I228" s="50">
        <v>2</v>
      </c>
      <c r="J228" s="50">
        <v>0</v>
      </c>
      <c r="K228" s="50">
        <v>3</v>
      </c>
      <c r="L228" s="50">
        <v>0</v>
      </c>
      <c r="M228" s="50">
        <v>3</v>
      </c>
      <c r="N228" s="50">
        <v>2</v>
      </c>
      <c r="O228" s="50"/>
      <c r="P228" s="50"/>
      <c r="Q228" s="50"/>
      <c r="R228" s="50"/>
      <c r="S228" s="50"/>
      <c r="T228" s="51">
        <f t="shared" si="6"/>
        <v>14</v>
      </c>
      <c r="U228" s="52"/>
      <c r="V228" s="53">
        <f>SUM(T228:T230)+IF(ISNUMBER(U228),U228,0)+IF(ISNUMBER(U229),U229,0)+IF(ISNUMBER(U230),U230,0)</f>
        <v>54</v>
      </c>
      <c r="W228" s="54">
        <f>COUNTIF($E228:$S228,0)+COUNTIF($E229:$S229,0)+COUNTIF($E230:$S230,0)</f>
        <v>8</v>
      </c>
      <c r="X228" s="54">
        <f>COUNTIF($E228:$S228,1)+COUNTIF($E229:$S229,1)+COUNTIF($E230:$S230,1)</f>
        <v>6</v>
      </c>
      <c r="Y228" s="54">
        <f>COUNTIF($E228:$S228,2)+COUNTIF($E229:$S229,2)+COUNTIF($E230:$S230,2)</f>
        <v>4</v>
      </c>
      <c r="Z228" s="54">
        <f>COUNTIF($E228:$S228,3)+COUNTIF($E229:$S229,3)+COUNTIF($E230:$S230,3)</f>
        <v>10</v>
      </c>
      <c r="AA228" s="54">
        <f>COUNTIF($E228:$S228,5)+COUNTIF($E229:$S229,5)+COUNTIF($E230:$S230,5)</f>
        <v>2</v>
      </c>
      <c r="AB228" s="55">
        <f>COUNTIF($E228:$S228,"5*")+COUNTIF($E229:$S229,"5*")+COUNTIF($E230:$S230,"5*")</f>
        <v>0</v>
      </c>
      <c r="AC228" s="56">
        <f>COUNTIF($E228:$S228,20)+COUNTIF($E229:$S229,20)+COUNTIF($E230:$S230,20)</f>
        <v>0</v>
      </c>
    </row>
    <row r="229" spans="1:29" ht="16.5" thickBot="1">
      <c r="A229" s="57" t="s">
        <v>138</v>
      </c>
      <c r="B229" s="58" t="s">
        <v>17</v>
      </c>
      <c r="C229" s="58" t="s">
        <v>72</v>
      </c>
      <c r="D229" s="58"/>
      <c r="E229" s="59">
        <v>1</v>
      </c>
      <c r="F229" s="59">
        <v>2</v>
      </c>
      <c r="G229" s="59">
        <v>0</v>
      </c>
      <c r="H229" s="59">
        <v>3</v>
      </c>
      <c r="I229" s="59">
        <v>5</v>
      </c>
      <c r="J229" s="59">
        <v>1</v>
      </c>
      <c r="K229" s="59">
        <v>0</v>
      </c>
      <c r="L229" s="59">
        <v>3</v>
      </c>
      <c r="M229" s="59">
        <v>3</v>
      </c>
      <c r="N229" s="59">
        <v>1</v>
      </c>
      <c r="O229" s="59"/>
      <c r="P229" s="59"/>
      <c r="Q229" s="59"/>
      <c r="R229" s="59"/>
      <c r="S229" s="59"/>
      <c r="T229" s="60">
        <f t="shared" si="6"/>
        <v>19</v>
      </c>
      <c r="U229" s="61"/>
      <c r="V229" s="62">
        <v>0.44444444444444436</v>
      </c>
      <c r="W229" s="63" t="s">
        <v>19</v>
      </c>
      <c r="X229" s="64"/>
      <c r="Y229" s="64"/>
      <c r="Z229" s="65"/>
      <c r="AA229" s="65"/>
      <c r="AB229" s="66"/>
      <c r="AC229" s="67" t="str">
        <f>TEXT( (V230-V229+0.00000000000001),"[hh].mm.ss")</f>
        <v>04.23.03</v>
      </c>
    </row>
    <row r="230" spans="1:29" ht="15.75" thickBot="1">
      <c r="A230" s="34" t="s">
        <v>20</v>
      </c>
      <c r="B230" s="35" t="s">
        <v>37</v>
      </c>
      <c r="C230" s="15"/>
      <c r="D230" s="16"/>
      <c r="E230" s="68">
        <v>1</v>
      </c>
      <c r="F230" s="68">
        <v>3</v>
      </c>
      <c r="G230" s="68">
        <v>0</v>
      </c>
      <c r="H230" s="68">
        <v>5</v>
      </c>
      <c r="I230" s="68">
        <v>1</v>
      </c>
      <c r="J230" s="68">
        <v>0</v>
      </c>
      <c r="K230" s="68">
        <v>3</v>
      </c>
      <c r="L230" s="68">
        <v>3</v>
      </c>
      <c r="M230" s="68">
        <v>3</v>
      </c>
      <c r="N230" s="68">
        <v>2</v>
      </c>
      <c r="O230" s="68"/>
      <c r="P230" s="68"/>
      <c r="Q230" s="68"/>
      <c r="R230" s="68"/>
      <c r="S230" s="68"/>
      <c r="T230" s="69">
        <f t="shared" si="6"/>
        <v>21</v>
      </c>
      <c r="U230" s="70"/>
      <c r="V230" s="71">
        <v>0.62711805555555555</v>
      </c>
      <c r="W230" s="72" t="s">
        <v>22</v>
      </c>
      <c r="X230" s="73"/>
      <c r="Y230" s="73"/>
      <c r="Z230" s="74"/>
      <c r="AA230" s="75"/>
      <c r="AB230" s="76"/>
      <c r="AC230" s="77" t="str">
        <f>TEXT(IF($E228="","",(IF($E229="",T228/(15-(COUNTIF($E228:$S228,""))),(IF($E230="",(T228+T229)/(30-(COUNTIF($E228:$S228,"")+COUNTIF($E229:$S229,""))), (T228+T229+T230)/(45-(COUNTIF($E228:$S228,"")+COUNTIF($E229:$S229,"")+COUNTIF($E230:$S230,"")))))))),"0,00")</f>
        <v>1,80</v>
      </c>
    </row>
    <row r="231" spans="1:29" ht="15.75" thickBot="1">
      <c r="A231" s="47">
        <v>109</v>
      </c>
      <c r="B231" s="48" t="s">
        <v>88</v>
      </c>
      <c r="C231" s="49" t="s">
        <v>76</v>
      </c>
      <c r="D231" s="49"/>
      <c r="E231" s="50">
        <v>1</v>
      </c>
      <c r="F231" s="50">
        <v>3</v>
      </c>
      <c r="G231" s="50">
        <v>5</v>
      </c>
      <c r="H231" s="50">
        <v>3</v>
      </c>
      <c r="I231" s="50">
        <v>3</v>
      </c>
      <c r="J231" s="50">
        <v>0</v>
      </c>
      <c r="K231" s="50">
        <v>2</v>
      </c>
      <c r="L231" s="50">
        <v>1</v>
      </c>
      <c r="M231" s="50">
        <v>5</v>
      </c>
      <c r="N231" s="50">
        <v>5</v>
      </c>
      <c r="O231" s="50"/>
      <c r="P231" s="50"/>
      <c r="Q231" s="50"/>
      <c r="R231" s="50"/>
      <c r="S231" s="50"/>
      <c r="T231" s="51">
        <f t="shared" si="6"/>
        <v>28</v>
      </c>
      <c r="U231" s="52"/>
      <c r="V231" s="53">
        <f>SUM(T231:T233)+IF(ISNUMBER(U231),U231,0)+IF(ISNUMBER(U232),U232,0)+IF(ISNUMBER(U233),U233,0)</f>
        <v>56</v>
      </c>
      <c r="W231" s="54">
        <f>COUNTIF($E231:$S231,0)+COUNTIF($E232:$S232,0)+COUNTIF($E233:$S233,0)</f>
        <v>9</v>
      </c>
      <c r="X231" s="54">
        <f>COUNTIF($E231:$S231,1)+COUNTIF($E232:$S232,1)+COUNTIF($E233:$S233,1)</f>
        <v>5</v>
      </c>
      <c r="Y231" s="54">
        <f>COUNTIF($E231:$S231,2)+COUNTIF($E232:$S232,2)+COUNTIF($E233:$S233,2)</f>
        <v>3</v>
      </c>
      <c r="Z231" s="54">
        <f>COUNTIF($E231:$S231,3)+COUNTIF($E232:$S232,3)+COUNTIF($E233:$S233,3)</f>
        <v>10</v>
      </c>
      <c r="AA231" s="54">
        <f>COUNTIF($E231:$S231,5)+COUNTIF($E232:$S232,5)+COUNTIF($E233:$S233,5)</f>
        <v>3</v>
      </c>
      <c r="AB231" s="55">
        <f>COUNTIF($E231:$S231,"5*")+COUNTIF($E232:$S232,"5*")+COUNTIF($E233:$S233,"5*")</f>
        <v>0</v>
      </c>
      <c r="AC231" s="56">
        <f>COUNTIF($E231:$S231,20)+COUNTIF($E232:$S232,20)+COUNTIF($E233:$S233,20)</f>
        <v>0</v>
      </c>
    </row>
    <row r="232" spans="1:29" ht="16.5" thickBot="1">
      <c r="A232" s="57" t="s">
        <v>139</v>
      </c>
      <c r="B232" s="58" t="s">
        <v>17</v>
      </c>
      <c r="C232" s="58" t="s">
        <v>42</v>
      </c>
      <c r="D232" s="58"/>
      <c r="E232" s="59">
        <v>0</v>
      </c>
      <c r="F232" s="59">
        <v>1</v>
      </c>
      <c r="G232" s="59">
        <v>0</v>
      </c>
      <c r="H232" s="59">
        <v>3</v>
      </c>
      <c r="I232" s="59">
        <v>1</v>
      </c>
      <c r="J232" s="59">
        <v>0</v>
      </c>
      <c r="K232" s="59">
        <v>3</v>
      </c>
      <c r="L232" s="59">
        <v>3</v>
      </c>
      <c r="M232" s="59">
        <v>2</v>
      </c>
      <c r="N232" s="59">
        <v>0</v>
      </c>
      <c r="O232" s="59"/>
      <c r="P232" s="59"/>
      <c r="Q232" s="59"/>
      <c r="R232" s="59"/>
      <c r="S232" s="59"/>
      <c r="T232" s="60">
        <f t="shared" si="6"/>
        <v>13</v>
      </c>
      <c r="U232" s="61"/>
      <c r="V232" s="62">
        <v>0.44791666666666657</v>
      </c>
      <c r="W232" s="63" t="s">
        <v>19</v>
      </c>
      <c r="X232" s="64"/>
      <c r="Y232" s="64"/>
      <c r="Z232" s="65"/>
      <c r="AA232" s="65"/>
      <c r="AB232" s="66"/>
      <c r="AC232" s="67" t="str">
        <f>TEXT( (V233-V232+0.00000000000001),"[hh].mm.ss")</f>
        <v>00.00.00</v>
      </c>
    </row>
    <row r="233" spans="1:29" ht="15.75" thickBot="1">
      <c r="A233" s="34" t="s">
        <v>20</v>
      </c>
      <c r="B233" s="35" t="s">
        <v>37</v>
      </c>
      <c r="C233" s="15"/>
      <c r="D233" s="16"/>
      <c r="E233" s="68">
        <v>0</v>
      </c>
      <c r="F233" s="68">
        <v>1</v>
      </c>
      <c r="G233" s="68">
        <v>0</v>
      </c>
      <c r="H233" s="68">
        <v>3</v>
      </c>
      <c r="I233" s="68">
        <v>0</v>
      </c>
      <c r="J233" s="68">
        <v>0</v>
      </c>
      <c r="K233" s="68">
        <v>3</v>
      </c>
      <c r="L233" s="68">
        <v>3</v>
      </c>
      <c r="M233" s="68">
        <v>3</v>
      </c>
      <c r="N233" s="68">
        <v>2</v>
      </c>
      <c r="O233" s="68"/>
      <c r="P233" s="68"/>
      <c r="Q233" s="68"/>
      <c r="R233" s="68"/>
      <c r="S233" s="68"/>
      <c r="T233" s="69">
        <f t="shared" si="6"/>
        <v>15</v>
      </c>
      <c r="U233" s="70"/>
      <c r="V233" s="71">
        <v>0.44791666666666657</v>
      </c>
      <c r="W233" s="72" t="s">
        <v>22</v>
      </c>
      <c r="X233" s="73"/>
      <c r="Y233" s="73"/>
      <c r="Z233" s="74"/>
      <c r="AA233" s="75"/>
      <c r="AB233" s="76"/>
      <c r="AC233" s="77" t="str">
        <f>TEXT(IF($E231="","",(IF($E232="",T231/(15-(COUNTIF($E231:$S231,""))),(IF($E233="",(T231+T232)/(30-(COUNTIF($E231:$S231,"")+COUNTIF($E232:$S232,""))), (T231+T232+T233)/(45-(COUNTIF($E231:$S231,"")+COUNTIF($E232:$S232,"")+COUNTIF($E233:$S233,"")))))))),"0,00")</f>
        <v>1,87</v>
      </c>
    </row>
    <row r="234" spans="1:29" ht="15.75" thickBot="1">
      <c r="A234" s="47">
        <v>132</v>
      </c>
      <c r="B234" s="48" t="s">
        <v>266</v>
      </c>
      <c r="C234" s="49" t="s">
        <v>267</v>
      </c>
      <c r="D234" s="49"/>
      <c r="E234" s="50">
        <v>5</v>
      </c>
      <c r="F234" s="50">
        <v>3</v>
      </c>
      <c r="G234" s="50">
        <v>2</v>
      </c>
      <c r="H234" s="50">
        <v>3</v>
      </c>
      <c r="I234" s="50">
        <v>3</v>
      </c>
      <c r="J234" s="50">
        <v>1</v>
      </c>
      <c r="K234" s="50">
        <v>3</v>
      </c>
      <c r="L234" s="50">
        <v>3</v>
      </c>
      <c r="M234" s="50">
        <v>5</v>
      </c>
      <c r="N234" s="50">
        <v>5</v>
      </c>
      <c r="O234" s="50"/>
      <c r="P234" s="50"/>
      <c r="Q234" s="50"/>
      <c r="R234" s="50"/>
      <c r="S234" s="50"/>
      <c r="T234" s="51">
        <f t="shared" si="6"/>
        <v>33</v>
      </c>
      <c r="U234" s="52"/>
      <c r="V234" s="53">
        <f>SUM(T234:T236)+IF(ISNUMBER(U234),U234,0)+IF(ISNUMBER(U235),U235,0)+IF(ISNUMBER(U236),U236,0)</f>
        <v>60</v>
      </c>
      <c r="W234" s="54">
        <f>COUNTIF($E234:$S234,0)+COUNTIF($E235:$S235,0)+COUNTIF($E236:$S236,0)</f>
        <v>7</v>
      </c>
      <c r="X234" s="54">
        <f>COUNTIF($E234:$S234,1)+COUNTIF($E235:$S235,1)+COUNTIF($E236:$S236,1)</f>
        <v>8</v>
      </c>
      <c r="Y234" s="54">
        <f>COUNTIF($E234:$S234,2)+COUNTIF($E235:$S235,2)+COUNTIF($E236:$S236,2)</f>
        <v>3</v>
      </c>
      <c r="Z234" s="54">
        <f>COUNTIF($E234:$S234,3)+COUNTIF($E235:$S235,3)+COUNTIF($E236:$S236,3)</f>
        <v>7</v>
      </c>
      <c r="AA234" s="54">
        <f>COUNTIF($E234:$S234,5)+COUNTIF($E235:$S235,5)+COUNTIF($E236:$S236,5)</f>
        <v>5</v>
      </c>
      <c r="AB234" s="55">
        <f>COUNTIF($E234:$S234,"5*")+COUNTIF($E235:$S235,"5*")+COUNTIF($E236:$S236,"5*")</f>
        <v>0</v>
      </c>
      <c r="AC234" s="56">
        <f>COUNTIF($E234:$S234,20)+COUNTIF($E235:$S235,20)+COUNTIF($E236:$S236,20)</f>
        <v>0</v>
      </c>
    </row>
    <row r="235" spans="1:29" ht="16.5" thickBot="1">
      <c r="A235" s="57" t="s">
        <v>140</v>
      </c>
      <c r="B235" s="58" t="s">
        <v>17</v>
      </c>
      <c r="C235" s="58" t="s">
        <v>72</v>
      </c>
      <c r="D235" s="58"/>
      <c r="E235" s="59">
        <v>2</v>
      </c>
      <c r="F235" s="59">
        <v>2</v>
      </c>
      <c r="G235" s="59">
        <v>1</v>
      </c>
      <c r="H235" s="59">
        <v>3</v>
      </c>
      <c r="I235" s="59">
        <v>1</v>
      </c>
      <c r="J235" s="59">
        <v>0</v>
      </c>
      <c r="K235" s="59">
        <v>0</v>
      </c>
      <c r="L235" s="59">
        <v>0</v>
      </c>
      <c r="M235" s="59">
        <v>5</v>
      </c>
      <c r="N235" s="59">
        <v>0</v>
      </c>
      <c r="O235" s="59"/>
      <c r="P235" s="59"/>
      <c r="Q235" s="59"/>
      <c r="R235" s="59"/>
      <c r="S235" s="59"/>
      <c r="T235" s="60">
        <f t="shared" si="6"/>
        <v>14</v>
      </c>
      <c r="U235" s="61"/>
      <c r="V235" s="62">
        <v>0.43888888888888883</v>
      </c>
      <c r="W235" s="63" t="s">
        <v>19</v>
      </c>
      <c r="X235" s="64"/>
      <c r="Y235" s="64"/>
      <c r="Z235" s="65"/>
      <c r="AA235" s="65"/>
      <c r="AB235" s="66"/>
      <c r="AC235" s="67" t="str">
        <f>TEXT( (V236-V235+0.00000000000001),"[hh].mm.ss")</f>
        <v>03.35.20</v>
      </c>
    </row>
    <row r="236" spans="1:29" ht="15.75" thickBot="1">
      <c r="A236" s="34" t="s">
        <v>20</v>
      </c>
      <c r="B236" s="35" t="s">
        <v>37</v>
      </c>
      <c r="C236" s="15"/>
      <c r="D236" s="16"/>
      <c r="E236" s="68">
        <v>0</v>
      </c>
      <c r="F236" s="68">
        <v>1</v>
      </c>
      <c r="G236" s="68">
        <v>1</v>
      </c>
      <c r="H236" s="68">
        <v>3</v>
      </c>
      <c r="I236" s="68">
        <v>1</v>
      </c>
      <c r="J236" s="68">
        <v>1</v>
      </c>
      <c r="K236" s="68">
        <v>0</v>
      </c>
      <c r="L236" s="68">
        <v>0</v>
      </c>
      <c r="M236" s="68">
        <v>5</v>
      </c>
      <c r="N236" s="68">
        <v>1</v>
      </c>
      <c r="O236" s="68"/>
      <c r="P236" s="68"/>
      <c r="Q236" s="68"/>
      <c r="R236" s="68"/>
      <c r="S236" s="68"/>
      <c r="T236" s="69">
        <f t="shared" si="6"/>
        <v>13</v>
      </c>
      <c r="U236" s="70"/>
      <c r="V236" s="71">
        <v>0.58842592592592591</v>
      </c>
      <c r="W236" s="72" t="s">
        <v>22</v>
      </c>
      <c r="X236" s="73"/>
      <c r="Y236" s="73"/>
      <c r="Z236" s="74"/>
      <c r="AA236" s="75"/>
      <c r="AB236" s="76"/>
      <c r="AC236" s="77" t="str">
        <f>TEXT(IF($E234="","",(IF($E235="",T234/(15-(COUNTIF($E234:$S234,""))),(IF($E236="",(T234+T235)/(30-(COUNTIF($E234:$S234,"")+COUNTIF($E235:$S235,""))), (T234+T235+T236)/(45-(COUNTIF($E234:$S234,"")+COUNTIF($E235:$S235,"")+COUNTIF($E236:$S236,"")))))))),"0,00")</f>
        <v>2,00</v>
      </c>
    </row>
    <row r="237" spans="1:29" ht="15.75" thickBot="1">
      <c r="A237" s="47">
        <v>134</v>
      </c>
      <c r="B237" s="48" t="s">
        <v>104</v>
      </c>
      <c r="C237" s="49" t="s">
        <v>54</v>
      </c>
      <c r="D237" s="49"/>
      <c r="E237" s="50">
        <v>5</v>
      </c>
      <c r="F237" s="50">
        <v>3</v>
      </c>
      <c r="G237" s="50">
        <v>0</v>
      </c>
      <c r="H237" s="50">
        <v>3</v>
      </c>
      <c r="I237" s="50">
        <v>1</v>
      </c>
      <c r="J237" s="50">
        <v>0</v>
      </c>
      <c r="K237" s="50">
        <v>3</v>
      </c>
      <c r="L237" s="50">
        <v>2</v>
      </c>
      <c r="M237" s="50">
        <v>3</v>
      </c>
      <c r="N237" s="50">
        <v>2</v>
      </c>
      <c r="O237" s="50"/>
      <c r="P237" s="50"/>
      <c r="Q237" s="50"/>
      <c r="R237" s="50"/>
      <c r="S237" s="50"/>
      <c r="T237" s="51">
        <f t="shared" si="6"/>
        <v>22</v>
      </c>
      <c r="U237" s="52"/>
      <c r="V237" s="53">
        <f>SUM(T237:T239)+IF(ISNUMBER(U237),U237,0)+IF(ISNUMBER(U238),U238,0)+IF(ISNUMBER(U239),U239,0)</f>
        <v>63</v>
      </c>
      <c r="W237" s="54">
        <f>COUNTIF($E237:$S237,0)+COUNTIF($E238:$S238,0)+COUNTIF($E239:$S239,0)</f>
        <v>7</v>
      </c>
      <c r="X237" s="54">
        <f>COUNTIF($E237:$S237,1)+COUNTIF($E238:$S238,1)+COUNTIF($E239:$S239,1)</f>
        <v>2</v>
      </c>
      <c r="Y237" s="54">
        <f>COUNTIF($E237:$S237,2)+COUNTIF($E238:$S238,2)+COUNTIF($E239:$S239,2)</f>
        <v>4</v>
      </c>
      <c r="Z237" s="54">
        <f>COUNTIF($E237:$S237,3)+COUNTIF($E238:$S238,3)+COUNTIF($E239:$S239,3)</f>
        <v>16</v>
      </c>
      <c r="AA237" s="54">
        <f>COUNTIF($E237:$S237,5)+COUNTIF($E238:$S238,5)+COUNTIF($E239:$S239,5)</f>
        <v>1</v>
      </c>
      <c r="AB237" s="55">
        <f>COUNTIF($E237:$S237,"5*")+COUNTIF($E238:$S238,"5*")+COUNTIF($E239:$S239,"5*")</f>
        <v>0</v>
      </c>
      <c r="AC237" s="56">
        <f>COUNTIF($E237:$S237,20)+COUNTIF($E238:$S238,20)+COUNTIF($E239:$S239,20)</f>
        <v>0</v>
      </c>
    </row>
    <row r="238" spans="1:29" ht="16.5" thickBot="1">
      <c r="A238" s="57" t="s">
        <v>141</v>
      </c>
      <c r="B238" s="58" t="s">
        <v>17</v>
      </c>
      <c r="C238" s="58" t="s">
        <v>72</v>
      </c>
      <c r="D238" s="58"/>
      <c r="E238" s="59">
        <v>1</v>
      </c>
      <c r="F238" s="59">
        <v>3</v>
      </c>
      <c r="G238" s="59">
        <v>0</v>
      </c>
      <c r="H238" s="59">
        <v>3</v>
      </c>
      <c r="I238" s="59">
        <v>2</v>
      </c>
      <c r="J238" s="59">
        <v>0</v>
      </c>
      <c r="K238" s="59">
        <v>3</v>
      </c>
      <c r="L238" s="59">
        <v>3</v>
      </c>
      <c r="M238" s="59">
        <v>3</v>
      </c>
      <c r="N238" s="59">
        <v>3</v>
      </c>
      <c r="O238" s="59"/>
      <c r="P238" s="59"/>
      <c r="Q238" s="59"/>
      <c r="R238" s="59"/>
      <c r="S238" s="59"/>
      <c r="T238" s="60">
        <f t="shared" si="6"/>
        <v>21</v>
      </c>
      <c r="U238" s="61"/>
      <c r="V238" s="62">
        <v>0.44236111111111104</v>
      </c>
      <c r="W238" s="63" t="s">
        <v>19</v>
      </c>
      <c r="X238" s="64"/>
      <c r="Y238" s="64"/>
      <c r="Z238" s="65"/>
      <c r="AA238" s="65"/>
      <c r="AB238" s="66"/>
      <c r="AC238" s="67" t="str">
        <f>TEXT( (V239-V238+0.00000000000001),"[hh].mm.ss")</f>
        <v>04.14.43</v>
      </c>
    </row>
    <row r="239" spans="1:29" ht="15.75" thickBot="1">
      <c r="A239" s="34" t="s">
        <v>20</v>
      </c>
      <c r="B239" s="35" t="s">
        <v>37</v>
      </c>
      <c r="C239" s="15"/>
      <c r="D239" s="16"/>
      <c r="E239" s="68">
        <v>0</v>
      </c>
      <c r="F239" s="68">
        <v>3</v>
      </c>
      <c r="G239" s="68">
        <v>0</v>
      </c>
      <c r="H239" s="68">
        <v>3</v>
      </c>
      <c r="I239" s="68">
        <v>2</v>
      </c>
      <c r="J239" s="68">
        <v>0</v>
      </c>
      <c r="K239" s="68">
        <v>3</v>
      </c>
      <c r="L239" s="68">
        <v>3</v>
      </c>
      <c r="M239" s="68">
        <v>3</v>
      </c>
      <c r="N239" s="68">
        <v>3</v>
      </c>
      <c r="O239" s="68"/>
      <c r="P239" s="68"/>
      <c r="Q239" s="68"/>
      <c r="R239" s="68"/>
      <c r="S239" s="68"/>
      <c r="T239" s="69">
        <f t="shared" si="6"/>
        <v>20</v>
      </c>
      <c r="U239" s="70"/>
      <c r="V239" s="71">
        <v>0.61924768518518525</v>
      </c>
      <c r="W239" s="72" t="s">
        <v>22</v>
      </c>
      <c r="X239" s="73"/>
      <c r="Y239" s="73"/>
      <c r="Z239" s="74"/>
      <c r="AA239" s="75"/>
      <c r="AB239" s="76"/>
      <c r="AC239" s="77" t="str">
        <f>TEXT(IF($E237="","",(IF($E238="",T237/(15-(COUNTIF($E237:$S237,""))),(IF($E239="",(T237+T238)/(30-(COUNTIF($E237:$S237,"")+COUNTIF($E238:$S238,""))), (T237+T238+T239)/(45-(COUNTIF($E237:$S237,"")+COUNTIF($E238:$S238,"")+COUNTIF($E239:$S239,"")))))))),"0,00")</f>
        <v>2,10</v>
      </c>
    </row>
    <row r="240" spans="1:29" ht="15.75" thickBot="1">
      <c r="A240" s="47">
        <v>135</v>
      </c>
      <c r="B240" s="48" t="s">
        <v>109</v>
      </c>
      <c r="C240" s="49" t="s">
        <v>15</v>
      </c>
      <c r="D240" s="49"/>
      <c r="E240" s="50">
        <v>1</v>
      </c>
      <c r="F240" s="50">
        <v>5</v>
      </c>
      <c r="G240" s="50">
        <v>1</v>
      </c>
      <c r="H240" s="50">
        <v>3</v>
      </c>
      <c r="I240" s="50">
        <v>5</v>
      </c>
      <c r="J240" s="50">
        <v>1</v>
      </c>
      <c r="K240" s="50">
        <v>0</v>
      </c>
      <c r="L240" s="50">
        <v>3</v>
      </c>
      <c r="M240" s="50">
        <v>3</v>
      </c>
      <c r="N240" s="50">
        <v>2</v>
      </c>
      <c r="O240" s="50"/>
      <c r="P240" s="50"/>
      <c r="Q240" s="50"/>
      <c r="R240" s="50"/>
      <c r="S240" s="50"/>
      <c r="T240" s="51">
        <f t="shared" si="6"/>
        <v>24</v>
      </c>
      <c r="U240" s="52"/>
      <c r="V240" s="53">
        <f>SUM(T240:T242)+IF(ISNUMBER(U240),U240,0)+IF(ISNUMBER(U241),U241,0)+IF(ISNUMBER(U242),U242,0)</f>
        <v>64</v>
      </c>
      <c r="W240" s="54">
        <f>COUNTIF($E240:$S240,0)+COUNTIF($E241:$S241,0)+COUNTIF($E242:$S242,0)</f>
        <v>6</v>
      </c>
      <c r="X240" s="54">
        <f>COUNTIF($E240:$S240,1)+COUNTIF($E241:$S241,1)+COUNTIF($E242:$S242,1)</f>
        <v>7</v>
      </c>
      <c r="Y240" s="54">
        <f>COUNTIF($E240:$S240,2)+COUNTIF($E241:$S241,2)+COUNTIF($E242:$S242,2)</f>
        <v>4</v>
      </c>
      <c r="Z240" s="54">
        <f>COUNTIF($E240:$S240,3)+COUNTIF($E241:$S241,3)+COUNTIF($E242:$S242,3)</f>
        <v>8</v>
      </c>
      <c r="AA240" s="54">
        <f>COUNTIF($E240:$S240,5)+COUNTIF($E241:$S241,5)+COUNTIF($E242:$S242,5)</f>
        <v>5</v>
      </c>
      <c r="AB240" s="55">
        <f>COUNTIF($E240:$S240,"5*")+COUNTIF($E241:$S241,"5*")+COUNTIF($E242:$S242,"5*")</f>
        <v>0</v>
      </c>
      <c r="AC240" s="56">
        <f>COUNTIF($E240:$S240,20)+COUNTIF($E241:$S241,20)+COUNTIF($E242:$S242,20)</f>
        <v>0</v>
      </c>
    </row>
    <row r="241" spans="1:29" ht="16.5" thickBot="1">
      <c r="A241" s="57" t="s">
        <v>142</v>
      </c>
      <c r="B241" s="58" t="s">
        <v>17</v>
      </c>
      <c r="C241" s="58" t="s">
        <v>18</v>
      </c>
      <c r="D241" s="58"/>
      <c r="E241" s="59">
        <v>1</v>
      </c>
      <c r="F241" s="59">
        <v>1</v>
      </c>
      <c r="G241" s="59">
        <v>2</v>
      </c>
      <c r="H241" s="59">
        <v>5</v>
      </c>
      <c r="I241" s="59">
        <v>5</v>
      </c>
      <c r="J241" s="59">
        <v>0</v>
      </c>
      <c r="K241" s="59">
        <v>3</v>
      </c>
      <c r="L241" s="59">
        <v>3</v>
      </c>
      <c r="M241" s="59">
        <v>3</v>
      </c>
      <c r="N241" s="59">
        <v>0</v>
      </c>
      <c r="O241" s="59"/>
      <c r="P241" s="59"/>
      <c r="Q241" s="59"/>
      <c r="R241" s="59"/>
      <c r="S241" s="59"/>
      <c r="T241" s="60">
        <f t="shared" si="6"/>
        <v>23</v>
      </c>
      <c r="U241" s="61"/>
      <c r="V241" s="62">
        <v>0.44097222222222215</v>
      </c>
      <c r="W241" s="63" t="s">
        <v>19</v>
      </c>
      <c r="X241" s="64"/>
      <c r="Y241" s="64"/>
      <c r="Z241" s="65"/>
      <c r="AA241" s="65"/>
      <c r="AB241" s="66"/>
      <c r="AC241" s="67" t="str">
        <f>TEXT( (V242-V241+0.00000000000001),"[hh].mm.ss")</f>
        <v>03.00.32</v>
      </c>
    </row>
    <row r="242" spans="1:29" ht="15.75" thickBot="1">
      <c r="A242" s="34" t="s">
        <v>20</v>
      </c>
      <c r="B242" s="35" t="s">
        <v>37</v>
      </c>
      <c r="C242" s="15"/>
      <c r="D242" s="16"/>
      <c r="E242" s="68">
        <v>2</v>
      </c>
      <c r="F242" s="68">
        <v>2</v>
      </c>
      <c r="G242" s="68">
        <v>1</v>
      </c>
      <c r="H242" s="68">
        <v>3</v>
      </c>
      <c r="I242" s="68">
        <v>5</v>
      </c>
      <c r="J242" s="68">
        <v>0</v>
      </c>
      <c r="K242" s="68">
        <v>3</v>
      </c>
      <c r="L242" s="68">
        <v>1</v>
      </c>
      <c r="M242" s="68">
        <v>0</v>
      </c>
      <c r="N242" s="68">
        <v>0</v>
      </c>
      <c r="O242" s="68"/>
      <c r="P242" s="68"/>
      <c r="Q242" s="68"/>
      <c r="R242" s="68"/>
      <c r="S242" s="68"/>
      <c r="T242" s="69">
        <f t="shared" si="6"/>
        <v>17</v>
      </c>
      <c r="U242" s="70"/>
      <c r="V242" s="71">
        <v>0.56634259259259256</v>
      </c>
      <c r="W242" s="72" t="s">
        <v>22</v>
      </c>
      <c r="X242" s="73"/>
      <c r="Y242" s="73"/>
      <c r="Z242" s="74"/>
      <c r="AA242" s="75"/>
      <c r="AB242" s="76"/>
      <c r="AC242" s="77" t="str">
        <f>TEXT(IF($E240="","",(IF($E241="",T240/(15-(COUNTIF($E240:$S240,""))),(IF($E242="",(T240+T241)/(30-(COUNTIF($E240:$S240,"")+COUNTIF($E241:$S241,""))), (T240+T241+T242)/(45-(COUNTIF($E240:$S240,"")+COUNTIF($E241:$S241,"")+COUNTIF($E242:$S242,"")))))))),"0,00")</f>
        <v>2,13</v>
      </c>
    </row>
    <row r="243" spans="1:29" ht="15.75" thickBot="1">
      <c r="A243" s="47">
        <v>110</v>
      </c>
      <c r="B243" s="48" t="s">
        <v>105</v>
      </c>
      <c r="C243" s="49" t="s">
        <v>54</v>
      </c>
      <c r="D243" s="49"/>
      <c r="E243" s="50">
        <v>1</v>
      </c>
      <c r="F243" s="50">
        <v>3</v>
      </c>
      <c r="G243" s="50">
        <v>0</v>
      </c>
      <c r="H243" s="50">
        <v>3</v>
      </c>
      <c r="I243" s="50">
        <v>3</v>
      </c>
      <c r="J243" s="50">
        <v>0</v>
      </c>
      <c r="K243" s="50">
        <v>1</v>
      </c>
      <c r="L243" s="50">
        <v>3</v>
      </c>
      <c r="M243" s="50">
        <v>5</v>
      </c>
      <c r="N243" s="50">
        <v>5</v>
      </c>
      <c r="O243" s="50"/>
      <c r="P243" s="50"/>
      <c r="Q243" s="50"/>
      <c r="R243" s="50"/>
      <c r="S243" s="50"/>
      <c r="T243" s="51">
        <f t="shared" si="6"/>
        <v>24</v>
      </c>
      <c r="U243" s="52"/>
      <c r="V243" s="53">
        <f>SUM(T243:T245)+IF(ISNUMBER(U243),U243,0)+IF(ISNUMBER(U244),U244,0)+IF(ISNUMBER(U245),U245,0)</f>
        <v>72</v>
      </c>
      <c r="W243" s="54">
        <f>COUNTIF($E243:$S243,0)+COUNTIF($E244:$S244,0)+COUNTIF($E245:$S245,0)</f>
        <v>6</v>
      </c>
      <c r="X243" s="54">
        <f>COUNTIF($E243:$S243,1)+COUNTIF($E244:$S244,1)+COUNTIF($E245:$S245,1)</f>
        <v>4</v>
      </c>
      <c r="Y243" s="54">
        <f>COUNTIF($E243:$S243,2)+COUNTIF($E244:$S244,2)+COUNTIF($E245:$S245,2)</f>
        <v>4</v>
      </c>
      <c r="Z243" s="54">
        <f>COUNTIF($E243:$S243,3)+COUNTIF($E244:$S244,3)+COUNTIF($E245:$S245,3)</f>
        <v>10</v>
      </c>
      <c r="AA243" s="54">
        <f>COUNTIF($E243:$S243,5)+COUNTIF($E244:$S244,5)+COUNTIF($E245:$S245,5)</f>
        <v>6</v>
      </c>
      <c r="AB243" s="55">
        <f>COUNTIF($E243:$S243,"5*")+COUNTIF($E244:$S244,"5*")+COUNTIF($E245:$S245,"5*")</f>
        <v>0</v>
      </c>
      <c r="AC243" s="56">
        <f>COUNTIF($E243:$S243,20)+COUNTIF($E244:$S244,20)+COUNTIF($E245:$S245,20)</f>
        <v>0</v>
      </c>
    </row>
    <row r="244" spans="1:29" ht="16.5" thickBot="1">
      <c r="A244" s="57" t="s">
        <v>143</v>
      </c>
      <c r="B244" s="58" t="s">
        <v>17</v>
      </c>
      <c r="C244" s="58" t="s">
        <v>106</v>
      </c>
      <c r="D244" s="58"/>
      <c r="E244" s="59">
        <v>0</v>
      </c>
      <c r="F244" s="59">
        <v>2</v>
      </c>
      <c r="G244" s="59">
        <v>2</v>
      </c>
      <c r="H244" s="59">
        <v>5</v>
      </c>
      <c r="I244" s="59">
        <v>3</v>
      </c>
      <c r="J244" s="59">
        <v>0</v>
      </c>
      <c r="K244" s="59">
        <v>5</v>
      </c>
      <c r="L244" s="59">
        <v>3</v>
      </c>
      <c r="M244" s="59">
        <v>3</v>
      </c>
      <c r="N244" s="59">
        <v>1</v>
      </c>
      <c r="O244" s="59"/>
      <c r="P244" s="59"/>
      <c r="Q244" s="59"/>
      <c r="R244" s="59"/>
      <c r="S244" s="59"/>
      <c r="T244" s="60">
        <f t="shared" si="6"/>
        <v>24</v>
      </c>
      <c r="U244" s="61"/>
      <c r="V244" s="62">
        <v>0.4416666666666666</v>
      </c>
      <c r="W244" s="63" t="s">
        <v>19</v>
      </c>
      <c r="X244" s="64"/>
      <c r="Y244" s="64"/>
      <c r="Z244" s="65"/>
      <c r="AA244" s="65"/>
      <c r="AB244" s="66"/>
      <c r="AC244" s="67" t="str">
        <f>TEXT( (V245-V244+0.00000000000001),"[hh].mm.ss")</f>
        <v>04.30.39</v>
      </c>
    </row>
    <row r="245" spans="1:29" ht="15.75" thickBot="1">
      <c r="A245" s="34" t="s">
        <v>20</v>
      </c>
      <c r="B245" s="35" t="s">
        <v>37</v>
      </c>
      <c r="C245" s="15"/>
      <c r="D245" s="16"/>
      <c r="E245" s="68">
        <v>5</v>
      </c>
      <c r="F245" s="68">
        <v>2</v>
      </c>
      <c r="G245" s="68">
        <v>2</v>
      </c>
      <c r="H245" s="68">
        <v>3</v>
      </c>
      <c r="I245" s="68">
        <v>1</v>
      </c>
      <c r="J245" s="68">
        <v>0</v>
      </c>
      <c r="K245" s="68">
        <v>3</v>
      </c>
      <c r="L245" s="68">
        <v>5</v>
      </c>
      <c r="M245" s="68">
        <v>3</v>
      </c>
      <c r="N245" s="68">
        <v>0</v>
      </c>
      <c r="O245" s="68"/>
      <c r="P245" s="68"/>
      <c r="Q245" s="68"/>
      <c r="R245" s="68"/>
      <c r="S245" s="68"/>
      <c r="T245" s="69">
        <f t="shared" si="6"/>
        <v>24</v>
      </c>
      <c r="U245" s="70"/>
      <c r="V245" s="71">
        <v>0.62961805555555561</v>
      </c>
      <c r="W245" s="72" t="s">
        <v>22</v>
      </c>
      <c r="X245" s="73"/>
      <c r="Y245" s="73"/>
      <c r="Z245" s="74"/>
      <c r="AA245" s="75"/>
      <c r="AB245" s="76"/>
      <c r="AC245" s="77" t="str">
        <f>TEXT(IF($E243="","",(IF($E244="",T243/(15-(COUNTIF($E243:$S243,""))),(IF($E245="",(T243+T244)/(30-(COUNTIF($E243:$S243,"")+COUNTIF($E244:$S244,""))), (T243+T244+T245)/(45-(COUNTIF($E243:$S243,"")+COUNTIF($E244:$S244,"")+COUNTIF($E245:$S245,"")))))))),"0,00")</f>
        <v>2,40</v>
      </c>
    </row>
    <row r="246" spans="1:29" ht="15.75" thickBot="1">
      <c r="A246" s="47">
        <v>144</v>
      </c>
      <c r="B246" s="48" t="s">
        <v>183</v>
      </c>
      <c r="C246" s="49" t="s">
        <v>184</v>
      </c>
      <c r="D246" s="49"/>
      <c r="E246" s="50">
        <v>5</v>
      </c>
      <c r="F246" s="50">
        <v>5</v>
      </c>
      <c r="G246" s="50">
        <v>1</v>
      </c>
      <c r="H246" s="50">
        <v>3</v>
      </c>
      <c r="I246" s="50">
        <v>5</v>
      </c>
      <c r="J246" s="50">
        <v>3</v>
      </c>
      <c r="K246" s="50">
        <v>2</v>
      </c>
      <c r="L246" s="50">
        <v>3</v>
      </c>
      <c r="M246" s="50">
        <v>3</v>
      </c>
      <c r="N246" s="50">
        <v>2</v>
      </c>
      <c r="O246" s="50"/>
      <c r="P246" s="50"/>
      <c r="Q246" s="50"/>
      <c r="R246" s="50"/>
      <c r="S246" s="50"/>
      <c r="T246" s="51">
        <f t="shared" si="6"/>
        <v>32</v>
      </c>
      <c r="U246" s="52"/>
      <c r="V246" s="53">
        <f>SUM(T246:T248)+IF(ISNUMBER(U246),U246,0)+IF(ISNUMBER(U247),U247,0)+IF(ISNUMBER(U248),U248,0)</f>
        <v>94</v>
      </c>
      <c r="W246" s="54">
        <f>COUNTIF($E246:$S246,0)+COUNTIF($E247:$S247,0)+COUNTIF($E248:$S248,0)</f>
        <v>2</v>
      </c>
      <c r="X246" s="54">
        <f>COUNTIF($E246:$S246,1)+COUNTIF($E247:$S247,1)+COUNTIF($E248:$S248,1)</f>
        <v>4</v>
      </c>
      <c r="Y246" s="54">
        <f>COUNTIF($E246:$S246,2)+COUNTIF($E247:$S247,2)+COUNTIF($E248:$S248,2)</f>
        <v>2</v>
      </c>
      <c r="Z246" s="54">
        <f>COUNTIF($E246:$S246,3)+COUNTIF($E247:$S247,3)+COUNTIF($E248:$S248,3)</f>
        <v>12</v>
      </c>
      <c r="AA246" s="54">
        <f>COUNTIF($E246:$S246,5)+COUNTIF($E247:$S247,5)+COUNTIF($E248:$S248,5)</f>
        <v>10</v>
      </c>
      <c r="AB246" s="55">
        <f>COUNTIF($E246:$S246,"5*")+COUNTIF($E247:$S247,"5*")+COUNTIF($E248:$S248,"5*")</f>
        <v>0</v>
      </c>
      <c r="AC246" s="56">
        <f>COUNTIF($E246:$S246,20)+COUNTIF($E247:$S247,20)+COUNTIF($E248:$S248,20)</f>
        <v>0</v>
      </c>
    </row>
    <row r="247" spans="1:29" ht="16.5" thickBot="1">
      <c r="A247" s="57" t="s">
        <v>144</v>
      </c>
      <c r="B247" s="58" t="s">
        <v>17</v>
      </c>
      <c r="C247" s="58" t="s">
        <v>186</v>
      </c>
      <c r="D247" s="58"/>
      <c r="E247" s="59">
        <v>3</v>
      </c>
      <c r="F247" s="59">
        <v>3</v>
      </c>
      <c r="G247" s="59">
        <v>0</v>
      </c>
      <c r="H247" s="59">
        <v>5</v>
      </c>
      <c r="I247" s="59">
        <v>5</v>
      </c>
      <c r="J247" s="59">
        <v>0</v>
      </c>
      <c r="K247" s="59">
        <v>3</v>
      </c>
      <c r="L247" s="59">
        <v>1</v>
      </c>
      <c r="M247" s="59">
        <v>5</v>
      </c>
      <c r="N247" s="59">
        <v>3</v>
      </c>
      <c r="O247" s="59"/>
      <c r="P247" s="59"/>
      <c r="Q247" s="59"/>
      <c r="R247" s="59"/>
      <c r="S247" s="59"/>
      <c r="T247" s="60">
        <f t="shared" si="6"/>
        <v>28</v>
      </c>
      <c r="U247" s="61"/>
      <c r="V247" s="62">
        <v>0.43819444444444439</v>
      </c>
      <c r="W247" s="63" t="s">
        <v>19</v>
      </c>
      <c r="X247" s="64"/>
      <c r="Y247" s="64"/>
      <c r="Z247" s="65"/>
      <c r="AA247" s="65"/>
      <c r="AB247" s="66"/>
      <c r="AC247" s="67" t="str">
        <f>TEXT( (V248-V247+0.00000000000001),"[hh].mm.ss")</f>
        <v>04.03.52</v>
      </c>
    </row>
    <row r="248" spans="1:29" ht="15.75" thickBot="1">
      <c r="A248" s="34" t="s">
        <v>20</v>
      </c>
      <c r="B248" s="35" t="s">
        <v>37</v>
      </c>
      <c r="C248" s="15"/>
      <c r="D248" s="16"/>
      <c r="E248" s="68">
        <v>3</v>
      </c>
      <c r="F248" s="68">
        <v>5</v>
      </c>
      <c r="G248" s="68">
        <v>1</v>
      </c>
      <c r="H248" s="68">
        <v>5</v>
      </c>
      <c r="I248" s="68">
        <v>5</v>
      </c>
      <c r="J248" s="68">
        <v>1</v>
      </c>
      <c r="K248" s="68">
        <v>3</v>
      </c>
      <c r="L248" s="68">
        <v>3</v>
      </c>
      <c r="M248" s="68">
        <v>5</v>
      </c>
      <c r="N248" s="68">
        <v>3</v>
      </c>
      <c r="O248" s="68"/>
      <c r="P248" s="68"/>
      <c r="Q248" s="68"/>
      <c r="R248" s="68"/>
      <c r="S248" s="68"/>
      <c r="T248" s="69">
        <f t="shared" si="6"/>
        <v>34</v>
      </c>
      <c r="U248" s="70"/>
      <c r="V248" s="71">
        <v>0.60754629629629631</v>
      </c>
      <c r="W248" s="72" t="s">
        <v>22</v>
      </c>
      <c r="X248" s="73"/>
      <c r="Y248" s="73"/>
      <c r="Z248" s="74"/>
      <c r="AA248" s="75"/>
      <c r="AB248" s="76"/>
      <c r="AC248" s="77" t="str">
        <f>TEXT(IF($E246="","",(IF($E247="",T246/(15-(COUNTIF($E246:$S246,""))),(IF($E248="",(T246+T247)/(30-(COUNTIF($E246:$S246,"")+COUNTIF($E247:$S247,""))), (T246+T247+T248)/(45-(COUNTIF($E246:$S246,"")+COUNTIF($E247:$S247,"")+COUNTIF($E248:$S248,"")))))))),"0,00")</f>
        <v>3,13</v>
      </c>
    </row>
    <row r="249" spans="1:29" ht="15.75" thickBot="1">
      <c r="A249" s="47">
        <v>138</v>
      </c>
      <c r="B249" s="48" t="s">
        <v>112</v>
      </c>
      <c r="C249" s="49" t="s">
        <v>39</v>
      </c>
      <c r="D249" s="49"/>
      <c r="E249" s="50">
        <v>3</v>
      </c>
      <c r="F249" s="50">
        <v>3</v>
      </c>
      <c r="G249" s="50">
        <v>1</v>
      </c>
      <c r="H249" s="50">
        <v>5</v>
      </c>
      <c r="I249" s="50">
        <v>5</v>
      </c>
      <c r="J249" s="50">
        <v>1</v>
      </c>
      <c r="K249" s="50">
        <v>3</v>
      </c>
      <c r="L249" s="50">
        <v>3</v>
      </c>
      <c r="M249" s="50">
        <v>5</v>
      </c>
      <c r="N249" s="50">
        <v>5</v>
      </c>
      <c r="O249" s="50"/>
      <c r="P249" s="50"/>
      <c r="Q249" s="50"/>
      <c r="R249" s="50"/>
      <c r="S249" s="50"/>
      <c r="T249" s="51">
        <f t="shared" si="6"/>
        <v>34</v>
      </c>
      <c r="U249" s="52"/>
      <c r="V249" s="53">
        <f>SUM(T249:T251)+IF(ISNUMBER(U249),U249,0)+IF(ISNUMBER(U250),U250,0)+IF(ISNUMBER(U251),U251,0)</f>
        <v>104</v>
      </c>
      <c r="W249" s="54">
        <f>COUNTIF($E249:$S249,0)+COUNTIF($E250:$S250,0)+COUNTIF($E251:$S251,0)</f>
        <v>3</v>
      </c>
      <c r="X249" s="54">
        <f>COUNTIF($E249:$S249,1)+COUNTIF($E250:$S250,1)+COUNTIF($E251:$S251,1)</f>
        <v>2</v>
      </c>
      <c r="Y249" s="54">
        <f>COUNTIF($E249:$S249,2)+COUNTIF($E250:$S250,2)+COUNTIF($E251:$S251,2)</f>
        <v>3</v>
      </c>
      <c r="Z249" s="54">
        <f>COUNTIF($E249:$S249,3)+COUNTIF($E250:$S250,3)+COUNTIF($E251:$S251,3)</f>
        <v>7</v>
      </c>
      <c r="AA249" s="54">
        <f>COUNTIF($E249:$S249,5)+COUNTIF($E250:$S250,5)+COUNTIF($E251:$S251,5)</f>
        <v>15</v>
      </c>
      <c r="AB249" s="55">
        <f>COUNTIF($E249:$S249,"5*")+COUNTIF($E250:$S250,"5*")+COUNTIF($E251:$S251,"5*")</f>
        <v>0</v>
      </c>
      <c r="AC249" s="56">
        <f>COUNTIF($E249:$S249,20)+COUNTIF($E250:$S250,20)+COUNTIF($E251:$S251,20)</f>
        <v>0</v>
      </c>
    </row>
    <row r="250" spans="1:29" ht="16.5" thickBot="1">
      <c r="A250" s="57" t="s">
        <v>145</v>
      </c>
      <c r="B250" s="58" t="s">
        <v>17</v>
      </c>
      <c r="C250" s="58" t="s">
        <v>113</v>
      </c>
      <c r="D250" s="58"/>
      <c r="E250" s="59">
        <v>5</v>
      </c>
      <c r="F250" s="59">
        <v>5</v>
      </c>
      <c r="G250" s="59">
        <v>3</v>
      </c>
      <c r="H250" s="59">
        <v>5</v>
      </c>
      <c r="I250" s="59">
        <v>5</v>
      </c>
      <c r="J250" s="59">
        <v>0</v>
      </c>
      <c r="K250" s="59">
        <v>3</v>
      </c>
      <c r="L250" s="59">
        <v>5</v>
      </c>
      <c r="M250" s="59">
        <v>5</v>
      </c>
      <c r="N250" s="59">
        <v>2</v>
      </c>
      <c r="O250" s="59"/>
      <c r="P250" s="59"/>
      <c r="Q250" s="59"/>
      <c r="R250" s="59"/>
      <c r="S250" s="59"/>
      <c r="T250" s="60">
        <f t="shared" si="6"/>
        <v>38</v>
      </c>
      <c r="U250" s="61"/>
      <c r="V250" s="62">
        <v>0.44027777777777771</v>
      </c>
      <c r="W250" s="63" t="s">
        <v>19</v>
      </c>
      <c r="X250" s="64"/>
      <c r="Y250" s="64"/>
      <c r="Z250" s="65"/>
      <c r="AA250" s="65"/>
      <c r="AB250" s="66"/>
      <c r="AC250" s="67" t="str">
        <f>TEXT( (V251-V250+0.00000000000001),"[hh].mm.ss")</f>
        <v>04.46.33</v>
      </c>
    </row>
    <row r="251" spans="1:29" ht="15.75" thickBot="1">
      <c r="A251" s="34" t="s">
        <v>20</v>
      </c>
      <c r="B251" s="35" t="s">
        <v>37</v>
      </c>
      <c r="C251" s="15"/>
      <c r="D251" s="16"/>
      <c r="E251" s="68">
        <v>2</v>
      </c>
      <c r="F251" s="68">
        <v>2</v>
      </c>
      <c r="G251" s="68">
        <v>0</v>
      </c>
      <c r="H251" s="68">
        <v>5</v>
      </c>
      <c r="I251" s="68">
        <v>5</v>
      </c>
      <c r="J251" s="68">
        <v>0</v>
      </c>
      <c r="K251" s="68">
        <v>3</v>
      </c>
      <c r="L251" s="68">
        <v>5</v>
      </c>
      <c r="M251" s="68">
        <v>5</v>
      </c>
      <c r="N251" s="68">
        <v>5</v>
      </c>
      <c r="O251" s="68"/>
      <c r="P251" s="68"/>
      <c r="Q251" s="68"/>
      <c r="R251" s="68"/>
      <c r="S251" s="68"/>
      <c r="T251" s="69">
        <f t="shared" si="6"/>
        <v>32</v>
      </c>
      <c r="U251" s="70"/>
      <c r="V251" s="71">
        <v>0.63927083333333334</v>
      </c>
      <c r="W251" s="72" t="s">
        <v>22</v>
      </c>
      <c r="X251" s="73"/>
      <c r="Y251" s="73"/>
      <c r="Z251" s="74"/>
      <c r="AA251" s="75"/>
      <c r="AB251" s="76"/>
      <c r="AC251" s="77" t="str">
        <f>TEXT(IF($E249="","",(IF($E250="",T249/(15-(COUNTIF($E249:$S249,""))),(IF($E251="",(T249+T250)/(30-(COUNTIF($E249:$S249,"")+COUNTIF($E250:$S250,""))), (T249+T250+T251)/(45-(COUNTIF($E249:$S249,"")+COUNTIF($E250:$S250,"")+COUNTIF($E251:$S251,"")))))))),"0,00")</f>
        <v>3,47</v>
      </c>
    </row>
    <row r="252" spans="1:29" ht="15.75" thickBot="1">
      <c r="A252" s="47">
        <v>24</v>
      </c>
      <c r="B252" s="48" t="s">
        <v>56</v>
      </c>
      <c r="C252" s="49" t="s">
        <v>57</v>
      </c>
      <c r="D252" s="49"/>
      <c r="E252" s="50">
        <v>3</v>
      </c>
      <c r="F252" s="50">
        <v>5</v>
      </c>
      <c r="G252" s="50">
        <v>5</v>
      </c>
      <c r="H252" s="50">
        <v>3</v>
      </c>
      <c r="I252" s="50">
        <v>5</v>
      </c>
      <c r="J252" s="50">
        <v>5</v>
      </c>
      <c r="K252" s="50">
        <v>5</v>
      </c>
      <c r="L252" s="50">
        <v>5</v>
      </c>
      <c r="M252" s="50">
        <v>5</v>
      </c>
      <c r="N252" s="50">
        <v>5</v>
      </c>
      <c r="O252" s="50"/>
      <c r="P252" s="50"/>
      <c r="Q252" s="50"/>
      <c r="R252" s="50"/>
      <c r="S252" s="50"/>
      <c r="T252" s="51">
        <f t="shared" ref="T252:T254" si="7">IF(E252="","",SUM(E252:S252)+(COUNTIF(E252:S252,"5*")*5))</f>
        <v>46</v>
      </c>
      <c r="U252" s="52"/>
      <c r="V252" s="53">
        <f>SUM(T252:T254)+IF(ISNUMBER(U252),U252,0)+IF(ISNUMBER(U253),U253,0)+IF(ISNUMBER(U254),U254,0)</f>
        <v>96</v>
      </c>
      <c r="W252" s="54">
        <f>COUNTIF($E252:$S252,0)+COUNTIF($E253:$S253,0)+COUNTIF($E254:$S254,0)</f>
        <v>0</v>
      </c>
      <c r="X252" s="54">
        <f>COUNTIF($E252:$S252,1)+COUNTIF($E253:$S253,1)+COUNTIF($E254:$S254,1)</f>
        <v>0</v>
      </c>
      <c r="Y252" s="54">
        <f>COUNTIF($E252:$S252,2)+COUNTIF($E253:$S253,2)+COUNTIF($E254:$S254,2)</f>
        <v>0</v>
      </c>
      <c r="Z252" s="54">
        <f>COUNTIF($E252:$S252,3)+COUNTIF($E253:$S253,3)+COUNTIF($E254:$S254,3)</f>
        <v>2</v>
      </c>
      <c r="AA252" s="54">
        <f>COUNTIF($E252:$S252,5)+COUNTIF($E253:$S253,5)+COUNTIF($E254:$S254,5)</f>
        <v>18</v>
      </c>
      <c r="AB252" s="55">
        <f>COUNTIF($E252:$S252,"5*")+COUNTIF($E253:$S253,"5*")+COUNTIF($E254:$S254,"5*")</f>
        <v>0</v>
      </c>
      <c r="AC252" s="56">
        <f>COUNTIF($E252:$S252,20)+COUNTIF($E253:$S253,20)+COUNTIF($E254:$S254,20)</f>
        <v>0</v>
      </c>
    </row>
    <row r="253" spans="1:29" ht="16.5" thickBot="1">
      <c r="A253" s="57"/>
      <c r="B253" s="58" t="s">
        <v>45</v>
      </c>
      <c r="C253" s="58" t="s">
        <v>36</v>
      </c>
      <c r="D253" s="58"/>
      <c r="E253" s="59">
        <v>5</v>
      </c>
      <c r="F253" s="59">
        <v>5</v>
      </c>
      <c r="G253" s="59">
        <v>5</v>
      </c>
      <c r="H253" s="59">
        <v>5</v>
      </c>
      <c r="I253" s="59">
        <v>5</v>
      </c>
      <c r="J253" s="59">
        <v>5</v>
      </c>
      <c r="K253" s="59">
        <v>5</v>
      </c>
      <c r="L253" s="59">
        <v>5</v>
      </c>
      <c r="M253" s="59">
        <v>5</v>
      </c>
      <c r="N253" s="59">
        <v>5</v>
      </c>
      <c r="O253" s="59"/>
      <c r="P253" s="59"/>
      <c r="Q253" s="59"/>
      <c r="R253" s="59"/>
      <c r="S253" s="59"/>
      <c r="T253" s="60">
        <f t="shared" si="7"/>
        <v>50</v>
      </c>
      <c r="U253" s="61" t="s">
        <v>6</v>
      </c>
      <c r="V253" s="62">
        <v>0.45624999999999988</v>
      </c>
      <c r="W253" s="63" t="s">
        <v>19</v>
      </c>
      <c r="X253" s="64"/>
      <c r="Y253" s="64"/>
      <c r="Z253" s="65"/>
      <c r="AA253" s="65"/>
      <c r="AB253" s="66"/>
      <c r="AC253" s="67" t="str">
        <f>TEXT( (V254-V253+0.00000000000001),"[hh].mm.ss")</f>
        <v>03.57.50</v>
      </c>
    </row>
    <row r="254" spans="1:29" ht="15.75" thickBot="1">
      <c r="A254" s="34" t="s">
        <v>20</v>
      </c>
      <c r="B254" s="35" t="s">
        <v>37</v>
      </c>
      <c r="C254" s="15"/>
      <c r="D254" s="16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9" t="str">
        <f t="shared" si="7"/>
        <v/>
      </c>
      <c r="U254" s="70"/>
      <c r="V254" s="71">
        <v>0.62141203703703707</v>
      </c>
      <c r="W254" s="72" t="s">
        <v>22</v>
      </c>
      <c r="X254" s="73"/>
      <c r="Y254" s="73"/>
      <c r="Z254" s="74"/>
      <c r="AA254" s="75"/>
      <c r="AB254" s="76"/>
      <c r="AC254" s="77" t="str">
        <f>TEXT(IF($E252="","",(IF($E253="",T252/(15-(COUNTIF($E252:$S252,""))),(IF($E254="",(T252+T253)/(30-(COUNTIF($E252:$S252,"")+COUNTIF($E253:$S253,""))), (T252+T253+T254)/(45-(COUNTIF($E252:$S252,"")+COUNTIF($E253:$S253,"")+COUNTIF($E254:$S254,"")))))))),"0,00")</f>
        <v>4,80</v>
      </c>
    </row>
    <row r="255" spans="1:29">
      <c r="A255" s="78"/>
      <c r="B255" s="78"/>
      <c r="C255" s="78"/>
      <c r="D255" s="78"/>
      <c r="E255" s="78"/>
      <c r="F255" s="78"/>
      <c r="G255" s="78"/>
      <c r="H255" s="78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9"/>
      <c r="X255" s="79"/>
      <c r="Y255" s="79"/>
      <c r="Z255" s="79"/>
      <c r="AA255" s="79"/>
      <c r="AB255" s="79"/>
      <c r="AC255" s="80"/>
    </row>
    <row r="256" spans="1:29">
      <c r="A256" s="78"/>
      <c r="B256" s="78"/>
      <c r="C256" s="78"/>
      <c r="D256" s="78"/>
      <c r="E256" s="78"/>
      <c r="F256" s="78"/>
      <c r="G256" s="78"/>
      <c r="H256" s="78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9"/>
      <c r="X256" s="79"/>
      <c r="Y256" s="79"/>
      <c r="Z256" s="79"/>
      <c r="AA256" s="79"/>
      <c r="AB256" s="79"/>
      <c r="AC256" s="80"/>
    </row>
    <row r="257" spans="1:29">
      <c r="A257" s="78"/>
      <c r="B257" s="78"/>
      <c r="C257" s="78"/>
      <c r="D257" s="78"/>
      <c r="E257" s="78"/>
      <c r="F257" s="78"/>
      <c r="G257" s="78"/>
      <c r="H257" s="78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9"/>
      <c r="X257" s="79"/>
      <c r="Y257" s="79"/>
      <c r="Z257" s="79"/>
      <c r="AA257" s="79"/>
      <c r="AB257" s="79"/>
      <c r="AC257" s="80"/>
    </row>
    <row r="258" spans="1:29">
      <c r="A258" s="78"/>
      <c r="B258" s="78"/>
      <c r="C258" s="78"/>
      <c r="D258" s="78"/>
      <c r="E258" s="78"/>
      <c r="F258" s="78"/>
      <c r="G258" s="78"/>
      <c r="H258" s="78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9"/>
      <c r="X258" s="79"/>
      <c r="Y258" s="79"/>
      <c r="Z258" s="79"/>
      <c r="AA258" s="79"/>
      <c r="AB258" s="79"/>
      <c r="AC258" s="80"/>
    </row>
    <row r="259" spans="1:29">
      <c r="A259" s="78"/>
      <c r="B259" s="78"/>
      <c r="C259" s="78"/>
      <c r="D259" s="78"/>
      <c r="E259" s="78"/>
      <c r="F259" s="78"/>
      <c r="G259" s="78"/>
      <c r="H259" s="78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9"/>
      <c r="X259" s="79"/>
      <c r="Y259" s="79"/>
      <c r="Z259" s="79"/>
      <c r="AA259" s="79"/>
      <c r="AB259" s="79"/>
      <c r="AC259" s="80"/>
    </row>
    <row r="260" spans="1:29">
      <c r="A260" s="78"/>
      <c r="B260" s="78"/>
      <c r="C260" s="78"/>
      <c r="D260" s="78"/>
      <c r="E260" s="78"/>
      <c r="F260" s="78"/>
      <c r="G260" s="78"/>
      <c r="H260" s="78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9"/>
      <c r="X260" s="79"/>
      <c r="Y260" s="79"/>
      <c r="Z260" s="79"/>
      <c r="AA260" s="79"/>
      <c r="AB260" s="79"/>
      <c r="AC260" s="80"/>
    </row>
    <row r="261" spans="1:29">
      <c r="A261" s="78"/>
      <c r="B261" s="78"/>
      <c r="C261" s="78"/>
      <c r="D261" s="78"/>
      <c r="E261" s="78"/>
      <c r="F261" s="78"/>
      <c r="G261" s="78"/>
      <c r="H261" s="78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9"/>
      <c r="X261" s="79"/>
      <c r="Y261" s="79"/>
      <c r="Z261" s="79"/>
      <c r="AA261" s="79"/>
      <c r="AB261" s="79"/>
      <c r="AC261" s="80"/>
    </row>
    <row r="262" spans="1:29">
      <c r="A262" s="78"/>
      <c r="B262" s="78"/>
      <c r="C262" s="78"/>
      <c r="D262" s="78"/>
      <c r="E262" s="78"/>
      <c r="F262" s="78"/>
      <c r="G262" s="78"/>
      <c r="H262" s="78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9"/>
      <c r="X262" s="79"/>
      <c r="Y262" s="79"/>
      <c r="Z262" s="79"/>
      <c r="AA262" s="79"/>
      <c r="AB262" s="79"/>
      <c r="AC262" s="80"/>
    </row>
  </sheetData>
  <mergeCells count="4">
    <mergeCell ref="A1:AC1"/>
    <mergeCell ref="B2:AA2"/>
    <mergeCell ref="A143:AC143"/>
    <mergeCell ref="B144:AA144"/>
  </mergeCells>
  <pageMargins left="0.70866141732283472" right="0.70866141732283472" top="0.78740157480314965" bottom="0.78740157480314965" header="0.31496062992125984" footer="0.31496062992125984"/>
  <pageSetup paperSize="9" scale="73" orientation="landscape" horizontalDpi="0" verticalDpi="0" r:id="rId1"/>
  <rowBreaks count="6" manualBreakCount="6">
    <brk id="34" max="16383" man="1"/>
    <brk id="73" max="16383" man="1"/>
    <brk id="112" max="16383" man="1"/>
    <brk id="142" max="16383" man="1"/>
    <brk id="173" max="16383" man="1"/>
    <brk id="21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161"/>
  <sheetViews>
    <sheetView view="pageBreakPreview" topLeftCell="A20" zoomScale="60" zoomScaleNormal="82" workbookViewId="0">
      <selection activeCell="C100" sqref="C100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1.7109375" customWidth="1"/>
    <col min="23" max="29" width="4.5703125" customWidth="1"/>
  </cols>
  <sheetData>
    <row r="1" spans="1:29" ht="50.25" thickTop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11</v>
      </c>
      <c r="AC2" s="3"/>
    </row>
    <row r="3" spans="1:29" ht="34.5">
      <c r="A3" s="4"/>
      <c r="B3" s="5" t="str">
        <f>[1]Zaklad!C4</f>
        <v>Březovské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40/351</v>
      </c>
      <c r="AB4" s="12"/>
      <c r="AC4" s="13"/>
    </row>
    <row r="5" spans="1:29" ht="16.5" thickBot="1">
      <c r="A5" s="1"/>
      <c r="B5" s="14" t="str">
        <f>[1]Zaklad!C6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Březová</v>
      </c>
      <c r="P5" s="16"/>
      <c r="Q5" s="16"/>
      <c r="R5" s="16"/>
      <c r="S5" s="16"/>
      <c r="T5" s="18"/>
      <c r="U5" s="18"/>
      <c r="V5" s="19" t="str">
        <f>CONCATENATE(TEXT([1]Zaklad!C10,"dd/mm/rr"))</f>
        <v>13/04/19</v>
      </c>
      <c r="W5" s="20"/>
      <c r="X5" s="20"/>
      <c r="Y5" s="20"/>
      <c r="Z5" s="18"/>
      <c r="AA5" s="21" t="str">
        <f>[1]Zaklad!C13</f>
        <v>AČR  230/101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206</v>
      </c>
      <c r="B8" s="48" t="s">
        <v>156</v>
      </c>
      <c r="C8" s="49" t="s">
        <v>157</v>
      </c>
      <c r="D8" s="49"/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1</v>
      </c>
      <c r="O8" s="50"/>
      <c r="P8" s="50"/>
      <c r="Q8" s="50"/>
      <c r="R8" s="50"/>
      <c r="S8" s="50"/>
      <c r="T8" s="51">
        <f t="shared" ref="T8:T71" si="0">IF(E8="","",SUM(E8:S8)+(COUNTIF(E8:S8,"5*")*5))</f>
        <v>1</v>
      </c>
      <c r="U8" s="52"/>
      <c r="V8" s="53">
        <f>SUM(T8:T10)+IF(ISNUMBER(U8),U8,0)+IF(ISNUMBER(U9),U9,0)+IF(ISNUMBER(U10),U10,0)</f>
        <v>2</v>
      </c>
      <c r="W8" s="54">
        <f>COUNTIF($E8:$S8,0)+COUNTIF($E9:$S9,0)+COUNTIF($E10:$S10,0)</f>
        <v>28</v>
      </c>
      <c r="X8" s="54">
        <f>COUNTIF($E8:$S8,1)+COUNTIF($E9:$S9,1)+COUNTIF($E10:$S10,1)</f>
        <v>2</v>
      </c>
      <c r="Y8" s="54">
        <f>COUNTIF($E8:$S8,2)+COUNTIF($E9:$S9,2)+COUNTIF($E10:$S10,2)</f>
        <v>0</v>
      </c>
      <c r="Z8" s="54">
        <f>COUNTIF($E8:$S8,3)+COUNTIF($E9:$S9,3)+COUNTIF($E10:$S10,3)</f>
        <v>0</v>
      </c>
      <c r="AA8" s="54">
        <f>COUNTIF($E8:$S8,5)+COUNTIF($E9:$S9,5)+COUNTIF($E10:$S10,5)</f>
        <v>0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45</v>
      </c>
      <c r="C9" s="58" t="s">
        <v>106</v>
      </c>
      <c r="D9" s="58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0</v>
      </c>
      <c r="O9" s="59"/>
      <c r="P9" s="59"/>
      <c r="Q9" s="59"/>
      <c r="R9" s="59"/>
      <c r="S9" s="59"/>
      <c r="T9" s="60">
        <f t="shared" si="0"/>
        <v>0</v>
      </c>
      <c r="U9" s="61"/>
      <c r="V9" s="62">
        <v>0.48263888888888878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04.26.44</v>
      </c>
    </row>
    <row r="10" spans="1:29" ht="15.75" thickBot="1">
      <c r="A10" s="34" t="s">
        <v>20</v>
      </c>
      <c r="B10" s="35" t="s">
        <v>37</v>
      </c>
      <c r="C10" s="15"/>
      <c r="D10" s="16"/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1</v>
      </c>
      <c r="O10" s="68"/>
      <c r="P10" s="68"/>
      <c r="Q10" s="68"/>
      <c r="R10" s="68"/>
      <c r="S10" s="68"/>
      <c r="T10" s="69">
        <f t="shared" si="0"/>
        <v>1</v>
      </c>
      <c r="U10" s="70"/>
      <c r="V10" s="71">
        <v>0.66787037037037045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0,07</v>
      </c>
    </row>
    <row r="11" spans="1:29" ht="15.75" thickBot="1">
      <c r="A11" s="47">
        <v>213</v>
      </c>
      <c r="B11" s="48" t="s">
        <v>158</v>
      </c>
      <c r="C11" s="49" t="s">
        <v>15</v>
      </c>
      <c r="D11" s="49"/>
      <c r="E11" s="50">
        <v>0</v>
      </c>
      <c r="F11" s="50">
        <v>0</v>
      </c>
      <c r="G11" s="50">
        <v>0</v>
      </c>
      <c r="H11" s="50">
        <v>0</v>
      </c>
      <c r="I11" s="50">
        <v>2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/>
      <c r="P11" s="50"/>
      <c r="Q11" s="50"/>
      <c r="R11" s="50"/>
      <c r="S11" s="50"/>
      <c r="T11" s="51">
        <f t="shared" si="0"/>
        <v>2</v>
      </c>
      <c r="U11" s="52"/>
      <c r="V11" s="53">
        <f>SUM(T11:T13)+IF(ISNUMBER(U11),U11,0)+IF(ISNUMBER(U12),U12,0)+IF(ISNUMBER(U13),U13,0)</f>
        <v>5</v>
      </c>
      <c r="W11" s="54">
        <f>COUNTIF($E11:$S11,0)+COUNTIF($E12:$S12,0)+COUNTIF($E13:$S13,0)</f>
        <v>27</v>
      </c>
      <c r="X11" s="54">
        <f>COUNTIF($E11:$S11,1)+COUNTIF($E12:$S12,1)+COUNTIF($E13:$S13,1)</f>
        <v>1</v>
      </c>
      <c r="Y11" s="54">
        <f>COUNTIF($E11:$S11,2)+COUNTIF($E12:$S12,2)+COUNTIF($E13:$S13,2)</f>
        <v>2</v>
      </c>
      <c r="Z11" s="54">
        <f>COUNTIF($E11:$S11,3)+COUNTIF($E12:$S12,3)+COUNTIF($E13:$S13,3)</f>
        <v>0</v>
      </c>
      <c r="AA11" s="54">
        <f>COUNTIF($E11:$S11,5)+COUNTIF($E12:$S12,5)+COUNTIF($E13:$S13,5)</f>
        <v>0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24</v>
      </c>
      <c r="B12" s="58" t="s">
        <v>17</v>
      </c>
      <c r="C12" s="58" t="s">
        <v>36</v>
      </c>
      <c r="D12" s="58"/>
      <c r="E12" s="59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2</v>
      </c>
      <c r="O12" s="59"/>
      <c r="P12" s="59"/>
      <c r="Q12" s="59"/>
      <c r="R12" s="59"/>
      <c r="S12" s="59"/>
      <c r="T12" s="60">
        <f t="shared" si="0"/>
        <v>2</v>
      </c>
      <c r="U12" s="61"/>
      <c r="V12" s="62">
        <v>0.47916666666666657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04.54.39</v>
      </c>
    </row>
    <row r="13" spans="1:29" ht="15.75" thickBot="1">
      <c r="A13" s="34" t="s">
        <v>20</v>
      </c>
      <c r="B13" s="35" t="s">
        <v>37</v>
      </c>
      <c r="C13" s="15"/>
      <c r="D13" s="16"/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1</v>
      </c>
      <c r="O13" s="68"/>
      <c r="P13" s="68"/>
      <c r="Q13" s="68"/>
      <c r="R13" s="68"/>
      <c r="S13" s="68"/>
      <c r="T13" s="69">
        <f t="shared" si="0"/>
        <v>1</v>
      </c>
      <c r="U13" s="70"/>
      <c r="V13" s="71">
        <v>0.6837847222222222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0,17</v>
      </c>
    </row>
    <row r="14" spans="1:29" ht="15.75" thickBot="1">
      <c r="A14" s="47">
        <v>263</v>
      </c>
      <c r="B14" s="48" t="s">
        <v>159</v>
      </c>
      <c r="C14" s="49" t="s">
        <v>62</v>
      </c>
      <c r="D14" s="49"/>
      <c r="E14" s="50">
        <v>0</v>
      </c>
      <c r="F14" s="50">
        <v>0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50">
        <v>0</v>
      </c>
      <c r="M14" s="50">
        <v>5</v>
      </c>
      <c r="N14" s="50">
        <v>0</v>
      </c>
      <c r="O14" s="50"/>
      <c r="P14" s="50"/>
      <c r="Q14" s="50"/>
      <c r="R14" s="50"/>
      <c r="S14" s="50"/>
      <c r="T14" s="51">
        <f t="shared" si="0"/>
        <v>6</v>
      </c>
      <c r="U14" s="52"/>
      <c r="V14" s="53">
        <f>SUM(T14:T16)+IF(ISNUMBER(U14),U14,0)+IF(ISNUMBER(U15),U15,0)+IF(ISNUMBER(U16),U16,0)</f>
        <v>6</v>
      </c>
      <c r="W14" s="54">
        <f>COUNTIF($E14:$S14,0)+COUNTIF($E15:$S15,0)+COUNTIF($E16:$S16,0)</f>
        <v>28</v>
      </c>
      <c r="X14" s="54">
        <f>COUNTIF($E14:$S14,1)+COUNTIF($E15:$S15,1)+COUNTIF($E16:$S16,1)</f>
        <v>1</v>
      </c>
      <c r="Y14" s="54">
        <f>COUNTIF($E14:$S14,2)+COUNTIF($E15:$S15,2)+COUNTIF($E16:$S16,2)</f>
        <v>0</v>
      </c>
      <c r="Z14" s="54">
        <f>COUNTIF($E14:$S14,3)+COUNTIF($E15:$S15,3)+COUNTIF($E16:$S16,3)</f>
        <v>0</v>
      </c>
      <c r="AA14" s="54">
        <f>COUNTIF($E14:$S14,5)+COUNTIF($E15:$S15,5)+COUNTIF($E16:$S16,5)</f>
        <v>1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29</v>
      </c>
      <c r="B15" s="58" t="s">
        <v>17</v>
      </c>
      <c r="C15" s="58" t="s">
        <v>106</v>
      </c>
      <c r="D15" s="58"/>
      <c r="E15" s="59">
        <v>0</v>
      </c>
      <c r="F15" s="59">
        <v>0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/>
      <c r="P15" s="59"/>
      <c r="Q15" s="59"/>
      <c r="R15" s="59"/>
      <c r="S15" s="59"/>
      <c r="T15" s="60">
        <f t="shared" si="0"/>
        <v>0</v>
      </c>
      <c r="U15" s="61"/>
      <c r="V15" s="62">
        <v>0.47013888888888883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04.24.52</v>
      </c>
    </row>
    <row r="16" spans="1:29" ht="15.75" thickBot="1">
      <c r="A16" s="34" t="s">
        <v>20</v>
      </c>
      <c r="B16" s="35" t="s">
        <v>37</v>
      </c>
      <c r="C16" s="15"/>
      <c r="D16" s="16"/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/>
      <c r="P16" s="68"/>
      <c r="Q16" s="68"/>
      <c r="R16" s="68"/>
      <c r="S16" s="68"/>
      <c r="T16" s="69">
        <f t="shared" si="0"/>
        <v>0</v>
      </c>
      <c r="U16" s="70"/>
      <c r="V16" s="71">
        <v>0.65407407407407414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0,20</v>
      </c>
    </row>
    <row r="17" spans="1:29" ht="15.75" thickBot="1">
      <c r="A17" s="47">
        <v>211</v>
      </c>
      <c r="B17" s="48" t="s">
        <v>160</v>
      </c>
      <c r="C17" s="49" t="s">
        <v>161</v>
      </c>
      <c r="D17" s="49"/>
      <c r="E17" s="50">
        <v>1</v>
      </c>
      <c r="F17" s="50">
        <v>0</v>
      </c>
      <c r="G17" s="50">
        <v>0</v>
      </c>
      <c r="H17" s="50">
        <v>0</v>
      </c>
      <c r="I17" s="50">
        <v>1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/>
      <c r="P17" s="50"/>
      <c r="Q17" s="50"/>
      <c r="R17" s="50"/>
      <c r="S17" s="50"/>
      <c r="T17" s="51">
        <f t="shared" si="0"/>
        <v>2</v>
      </c>
      <c r="U17" s="52"/>
      <c r="V17" s="53">
        <f>SUM(T17:T19)+IF(ISNUMBER(U17),U17,0)+IF(ISNUMBER(U18),U18,0)+IF(ISNUMBER(U19),U19,0)</f>
        <v>6</v>
      </c>
      <c r="W17" s="54">
        <f>COUNTIF($E17:$S17,0)+COUNTIF($E18:$S18,0)+COUNTIF($E19:$S19,0)</f>
        <v>26</v>
      </c>
      <c r="X17" s="54">
        <f>COUNTIF($E17:$S17,1)+COUNTIF($E18:$S18,1)+COUNTIF($E19:$S19,1)</f>
        <v>3</v>
      </c>
      <c r="Y17" s="54">
        <f>COUNTIF($E17:$S17,2)+COUNTIF($E18:$S18,2)+COUNTIF($E19:$S19,2)</f>
        <v>0</v>
      </c>
      <c r="Z17" s="54">
        <f>COUNTIF($E17:$S17,3)+COUNTIF($E18:$S18,3)+COUNTIF($E19:$S19,3)</f>
        <v>1</v>
      </c>
      <c r="AA17" s="54">
        <f>COUNTIF($E17:$S17,5)+COUNTIF($E18:$S18,5)+COUNTIF($E19:$S19,5)</f>
        <v>0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32</v>
      </c>
      <c r="B18" s="58" t="s">
        <v>45</v>
      </c>
      <c r="C18" s="58" t="s">
        <v>36</v>
      </c>
      <c r="D18" s="58"/>
      <c r="E18" s="59">
        <v>0</v>
      </c>
      <c r="F18" s="59">
        <v>0</v>
      </c>
      <c r="G18" s="59">
        <v>0</v>
      </c>
      <c r="H18" s="59">
        <v>0</v>
      </c>
      <c r="I18" s="59">
        <v>3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/>
      <c r="P18" s="59"/>
      <c r="Q18" s="59"/>
      <c r="R18" s="59"/>
      <c r="S18" s="59"/>
      <c r="T18" s="60">
        <f t="shared" si="0"/>
        <v>3</v>
      </c>
      <c r="U18" s="61"/>
      <c r="V18" s="62">
        <v>0.48055555555555546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03.42.20</v>
      </c>
    </row>
    <row r="19" spans="1:29" ht="15.75" thickBot="1">
      <c r="A19" s="34" t="s">
        <v>20</v>
      </c>
      <c r="B19" s="35" t="s">
        <v>37</v>
      </c>
      <c r="C19" s="15"/>
      <c r="D19" s="16"/>
      <c r="E19" s="68">
        <v>0</v>
      </c>
      <c r="F19" s="68">
        <v>0</v>
      </c>
      <c r="G19" s="68">
        <v>0</v>
      </c>
      <c r="H19" s="68">
        <v>1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/>
      <c r="P19" s="68"/>
      <c r="Q19" s="68"/>
      <c r="R19" s="68"/>
      <c r="S19" s="68"/>
      <c r="T19" s="69">
        <f t="shared" si="0"/>
        <v>1</v>
      </c>
      <c r="U19" s="70"/>
      <c r="V19" s="71">
        <v>0.63495370370370374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0,20</v>
      </c>
    </row>
    <row r="20" spans="1:29" ht="15.75" thickBot="1">
      <c r="A20" s="47">
        <v>202</v>
      </c>
      <c r="B20" s="48" t="s">
        <v>162</v>
      </c>
      <c r="C20" s="49" t="s">
        <v>163</v>
      </c>
      <c r="D20" s="49"/>
      <c r="E20" s="50">
        <v>0</v>
      </c>
      <c r="F20" s="50">
        <v>0</v>
      </c>
      <c r="G20" s="50">
        <v>0</v>
      </c>
      <c r="H20" s="50">
        <v>1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1</v>
      </c>
      <c r="O20" s="50"/>
      <c r="P20" s="50"/>
      <c r="Q20" s="50"/>
      <c r="R20" s="50"/>
      <c r="S20" s="50"/>
      <c r="T20" s="51">
        <f t="shared" si="0"/>
        <v>2</v>
      </c>
      <c r="U20" s="52"/>
      <c r="V20" s="53">
        <f>SUM(T20:T22)+IF(ISNUMBER(U20),U20,0)+IF(ISNUMBER(U21),U21,0)+IF(ISNUMBER(U22),U22,0)</f>
        <v>6</v>
      </c>
      <c r="W20" s="54">
        <f>COUNTIF($E20:$S20,0)+COUNTIF($E21:$S21,0)+COUNTIF($E22:$S22,0)</f>
        <v>24</v>
      </c>
      <c r="X20" s="54">
        <f>COUNTIF($E20:$S20,1)+COUNTIF($E21:$S21,1)+COUNTIF($E22:$S22,1)</f>
        <v>6</v>
      </c>
      <c r="Y20" s="54">
        <f>COUNTIF($E20:$S20,2)+COUNTIF($E21:$S21,2)+COUNTIF($E22:$S22,2)</f>
        <v>0</v>
      </c>
      <c r="Z20" s="54">
        <f>COUNTIF($E20:$S20,3)+COUNTIF($E21:$S21,3)+COUNTIF($E22:$S22,3)</f>
        <v>0</v>
      </c>
      <c r="AA20" s="54">
        <f>COUNTIF($E20:$S20,5)+COUNTIF($E21:$S21,5)+COUNTIF($E22:$S22,5)</f>
        <v>0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164</v>
      </c>
      <c r="B21" s="58" t="s">
        <v>45</v>
      </c>
      <c r="C21" s="58" t="s">
        <v>36</v>
      </c>
      <c r="D21" s="58"/>
      <c r="E21" s="59">
        <v>0</v>
      </c>
      <c r="F21" s="59">
        <v>1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0</v>
      </c>
      <c r="M21" s="59">
        <v>0</v>
      </c>
      <c r="N21" s="59">
        <v>0</v>
      </c>
      <c r="O21" s="59"/>
      <c r="P21" s="59"/>
      <c r="Q21" s="59"/>
      <c r="R21" s="59"/>
      <c r="S21" s="59"/>
      <c r="T21" s="60">
        <f t="shared" si="0"/>
        <v>1</v>
      </c>
      <c r="U21" s="61"/>
      <c r="V21" s="62">
        <v>0.48472222222222211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04.40.32</v>
      </c>
    </row>
    <row r="22" spans="1:29" ht="15.75" thickBot="1">
      <c r="A22" s="34" t="s">
        <v>20</v>
      </c>
      <c r="B22" s="35" t="s">
        <v>37</v>
      </c>
      <c r="C22" s="15"/>
      <c r="D22" s="16"/>
      <c r="E22" s="68">
        <v>0</v>
      </c>
      <c r="F22" s="68">
        <v>0</v>
      </c>
      <c r="G22" s="68">
        <v>0</v>
      </c>
      <c r="H22" s="68">
        <v>0</v>
      </c>
      <c r="I22" s="68">
        <v>1</v>
      </c>
      <c r="J22" s="68">
        <v>1</v>
      </c>
      <c r="K22" s="68">
        <v>0</v>
      </c>
      <c r="L22" s="68">
        <v>0</v>
      </c>
      <c r="M22" s="68">
        <v>0</v>
      </c>
      <c r="N22" s="68">
        <v>1</v>
      </c>
      <c r="O22" s="68"/>
      <c r="P22" s="68"/>
      <c r="Q22" s="68"/>
      <c r="R22" s="68"/>
      <c r="S22" s="68"/>
      <c r="T22" s="69">
        <f t="shared" si="0"/>
        <v>3</v>
      </c>
      <c r="U22" s="70"/>
      <c r="V22" s="71">
        <v>0.67953703703703694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0,20</v>
      </c>
    </row>
    <row r="23" spans="1:29" ht="15.75" thickBot="1">
      <c r="A23" s="47">
        <v>224</v>
      </c>
      <c r="B23" s="48" t="s">
        <v>165</v>
      </c>
      <c r="C23" s="49" t="s">
        <v>166</v>
      </c>
      <c r="D23" s="49"/>
      <c r="E23" s="50">
        <v>1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1</v>
      </c>
      <c r="N23" s="50">
        <v>1</v>
      </c>
      <c r="O23" s="50"/>
      <c r="P23" s="50"/>
      <c r="Q23" s="50"/>
      <c r="R23" s="50"/>
      <c r="S23" s="50"/>
      <c r="T23" s="51">
        <f t="shared" si="0"/>
        <v>3</v>
      </c>
      <c r="U23" s="52"/>
      <c r="V23" s="53">
        <f>SUM(T23:T25)+IF(ISNUMBER(U23),U23,0)+IF(ISNUMBER(U24),U24,0)+IF(ISNUMBER(U25),U25,0)</f>
        <v>6</v>
      </c>
      <c r="W23" s="54">
        <f>COUNTIF($E23:$S23,0)+COUNTIF($E24:$S24,0)+COUNTIF($E25:$S25,0)</f>
        <v>24</v>
      </c>
      <c r="X23" s="54">
        <f>COUNTIF($E23:$S23,1)+COUNTIF($E24:$S24,1)+COUNTIF($E25:$S25,1)</f>
        <v>6</v>
      </c>
      <c r="Y23" s="54">
        <f>COUNTIF($E23:$S23,2)+COUNTIF($E24:$S24,2)+COUNTIF($E25:$S25,2)</f>
        <v>0</v>
      </c>
      <c r="Z23" s="54">
        <f>COUNTIF($E23:$S23,3)+COUNTIF($E24:$S24,3)+COUNTIF($E25:$S25,3)</f>
        <v>0</v>
      </c>
      <c r="AA23" s="54">
        <f>COUNTIF($E23:$S23,5)+COUNTIF($E24:$S24,5)+COUNTIF($E25:$S25,5)</f>
        <v>0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167</v>
      </c>
      <c r="B24" s="58" t="s">
        <v>45</v>
      </c>
      <c r="C24" s="58" t="s">
        <v>72</v>
      </c>
      <c r="D24" s="58"/>
      <c r="E24" s="59">
        <v>0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1</v>
      </c>
      <c r="O24" s="59"/>
      <c r="P24" s="59"/>
      <c r="Q24" s="59"/>
      <c r="R24" s="59"/>
      <c r="S24" s="59"/>
      <c r="T24" s="60">
        <f t="shared" si="0"/>
        <v>1</v>
      </c>
      <c r="U24" s="61"/>
      <c r="V24" s="62">
        <v>0.47430555555555548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04.19.30</v>
      </c>
    </row>
    <row r="25" spans="1:29" ht="15.75" thickBot="1">
      <c r="A25" s="34" t="s">
        <v>20</v>
      </c>
      <c r="B25" s="35" t="s">
        <v>37</v>
      </c>
      <c r="C25" s="15"/>
      <c r="D25" s="16"/>
      <c r="E25" s="68">
        <v>1</v>
      </c>
      <c r="F25" s="68">
        <v>0</v>
      </c>
      <c r="G25" s="68">
        <v>0</v>
      </c>
      <c r="H25" s="68">
        <v>1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/>
      <c r="P25" s="68"/>
      <c r="Q25" s="68"/>
      <c r="R25" s="68"/>
      <c r="S25" s="68"/>
      <c r="T25" s="69">
        <f t="shared" si="0"/>
        <v>2</v>
      </c>
      <c r="U25" s="70"/>
      <c r="V25" s="71">
        <v>0.65451388888888895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0,20</v>
      </c>
    </row>
    <row r="26" spans="1:29" ht="15.75" thickBot="1">
      <c r="A26" s="47">
        <v>237</v>
      </c>
      <c r="B26" s="48" t="s">
        <v>168</v>
      </c>
      <c r="C26" s="49" t="s">
        <v>54</v>
      </c>
      <c r="D26" s="49"/>
      <c r="E26" s="50">
        <v>0</v>
      </c>
      <c r="F26" s="50">
        <v>0</v>
      </c>
      <c r="G26" s="50">
        <v>0</v>
      </c>
      <c r="H26" s="50">
        <v>0</v>
      </c>
      <c r="I26" s="50">
        <v>5</v>
      </c>
      <c r="J26" s="50">
        <v>1</v>
      </c>
      <c r="K26" s="50">
        <v>0</v>
      </c>
      <c r="L26" s="50">
        <v>0</v>
      </c>
      <c r="M26" s="50">
        <v>0</v>
      </c>
      <c r="N26" s="50">
        <v>0</v>
      </c>
      <c r="O26" s="50"/>
      <c r="P26" s="50"/>
      <c r="Q26" s="50"/>
      <c r="R26" s="50"/>
      <c r="S26" s="50"/>
      <c r="T26" s="51">
        <f t="shared" si="0"/>
        <v>6</v>
      </c>
      <c r="U26" s="52"/>
      <c r="V26" s="53">
        <f>SUM(T26:T28)+IF(ISNUMBER(U26),U26,0)+IF(ISNUMBER(U27),U27,0)+IF(ISNUMBER(U28),U28,0)</f>
        <v>10</v>
      </c>
      <c r="W26" s="54">
        <f>COUNTIF($E26:$S26,0)+COUNTIF($E27:$S27,0)+COUNTIF($E28:$S28,0)</f>
        <v>25</v>
      </c>
      <c r="X26" s="54">
        <f>COUNTIF($E26:$S26,1)+COUNTIF($E27:$S27,1)+COUNTIF($E28:$S28,1)</f>
        <v>3</v>
      </c>
      <c r="Y26" s="54">
        <f>COUNTIF($E26:$S26,2)+COUNTIF($E27:$S27,2)+COUNTIF($E28:$S28,2)</f>
        <v>1</v>
      </c>
      <c r="Z26" s="54">
        <f>COUNTIF($E26:$S26,3)+COUNTIF($E27:$S27,3)+COUNTIF($E28:$S28,3)</f>
        <v>0</v>
      </c>
      <c r="AA26" s="54">
        <f>COUNTIF($E26:$S26,5)+COUNTIF($E27:$S27,5)+COUNTIF($E28:$S28,5)</f>
        <v>1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169</v>
      </c>
      <c r="B27" s="58" t="s">
        <v>17</v>
      </c>
      <c r="C27" s="58" t="s">
        <v>170</v>
      </c>
      <c r="D27" s="58"/>
      <c r="E27" s="59">
        <v>2</v>
      </c>
      <c r="F27" s="59">
        <v>0</v>
      </c>
      <c r="G27" s="59">
        <v>0</v>
      </c>
      <c r="H27" s="59">
        <v>1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/>
      <c r="P27" s="59"/>
      <c r="Q27" s="59"/>
      <c r="R27" s="59"/>
      <c r="S27" s="59"/>
      <c r="T27" s="60">
        <f t="shared" si="0"/>
        <v>3</v>
      </c>
      <c r="U27" s="61"/>
      <c r="V27" s="62">
        <v>0.4729166666666666</v>
      </c>
      <c r="W27" s="63" t="s">
        <v>19</v>
      </c>
      <c r="X27" s="64"/>
      <c r="Y27" s="64"/>
      <c r="Z27" s="65"/>
      <c r="AA27" s="65"/>
      <c r="AB27" s="66"/>
      <c r="AC27" s="67" t="str">
        <f>TEXT( (V28-V27+0.00000000000001),"[hh].mm.ss")</f>
        <v>05.22.30</v>
      </c>
    </row>
    <row r="28" spans="1:29" ht="15.75" thickBot="1">
      <c r="A28" s="34" t="s">
        <v>20</v>
      </c>
      <c r="B28" s="35" t="s">
        <v>37</v>
      </c>
      <c r="C28" s="15"/>
      <c r="D28" s="16"/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1</v>
      </c>
      <c r="O28" s="68"/>
      <c r="P28" s="68"/>
      <c r="Q28" s="68"/>
      <c r="R28" s="68"/>
      <c r="S28" s="68"/>
      <c r="T28" s="69">
        <f t="shared" si="0"/>
        <v>1</v>
      </c>
      <c r="U28" s="70"/>
      <c r="V28" s="71">
        <v>0.69687500000000002</v>
      </c>
      <c r="W28" s="72" t="s">
        <v>22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0,33</v>
      </c>
    </row>
    <row r="29" spans="1:29" ht="15.75" thickBot="1">
      <c r="A29" s="47">
        <v>210</v>
      </c>
      <c r="B29" s="48" t="s">
        <v>171</v>
      </c>
      <c r="C29" s="49" t="s">
        <v>172</v>
      </c>
      <c r="D29" s="49"/>
      <c r="E29" s="50">
        <v>0</v>
      </c>
      <c r="F29" s="50">
        <v>0</v>
      </c>
      <c r="G29" s="50">
        <v>2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/>
      <c r="P29" s="50"/>
      <c r="Q29" s="50"/>
      <c r="R29" s="50"/>
      <c r="S29" s="50"/>
      <c r="T29" s="51">
        <f t="shared" si="0"/>
        <v>2</v>
      </c>
      <c r="U29" s="52"/>
      <c r="V29" s="53">
        <f>SUM(T29:T31)+IF(ISNUMBER(U29),U29,0)+IF(ISNUMBER(U30),U30,0)+IF(ISNUMBER(U31),U31,0)</f>
        <v>11</v>
      </c>
      <c r="W29" s="54">
        <f>COUNTIF($E29:$S29,0)+COUNTIF($E30:$S30,0)+COUNTIF($E31:$S31,0)</f>
        <v>24</v>
      </c>
      <c r="X29" s="54">
        <f>COUNTIF($E29:$S29,1)+COUNTIF($E30:$S30,1)+COUNTIF($E31:$S31,1)</f>
        <v>4</v>
      </c>
      <c r="Y29" s="54">
        <f>COUNTIF($E29:$S29,2)+COUNTIF($E30:$S30,2)+COUNTIF($E31:$S31,2)</f>
        <v>1</v>
      </c>
      <c r="Z29" s="54">
        <f>COUNTIF($E29:$S29,3)+COUNTIF($E30:$S30,3)+COUNTIF($E31:$S31,3)</f>
        <v>0</v>
      </c>
      <c r="AA29" s="54">
        <f>COUNTIF($E29:$S29,5)+COUNTIF($E30:$S30,5)+COUNTIF($E31:$S31,5)</f>
        <v>1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173</v>
      </c>
      <c r="B30" s="58" t="s">
        <v>174</v>
      </c>
      <c r="C30" s="58" t="s">
        <v>106</v>
      </c>
      <c r="D30" s="58"/>
      <c r="E30" s="59">
        <v>0</v>
      </c>
      <c r="F30" s="59">
        <v>0</v>
      </c>
      <c r="G30" s="59">
        <v>0</v>
      </c>
      <c r="H30" s="59">
        <v>0</v>
      </c>
      <c r="I30" s="59">
        <v>5</v>
      </c>
      <c r="J30" s="59">
        <v>0</v>
      </c>
      <c r="K30" s="59">
        <v>0</v>
      </c>
      <c r="L30" s="59">
        <v>0</v>
      </c>
      <c r="M30" s="59">
        <v>0</v>
      </c>
      <c r="N30" s="59">
        <v>1</v>
      </c>
      <c r="O30" s="59"/>
      <c r="P30" s="59"/>
      <c r="Q30" s="59"/>
      <c r="R30" s="59"/>
      <c r="S30" s="59"/>
      <c r="T30" s="60">
        <f t="shared" si="0"/>
        <v>6</v>
      </c>
      <c r="U30" s="61"/>
      <c r="V30" s="62">
        <v>0.4812499999999999</v>
      </c>
      <c r="W30" s="63" t="s">
        <v>19</v>
      </c>
      <c r="X30" s="64"/>
      <c r="Y30" s="64"/>
      <c r="Z30" s="65"/>
      <c r="AA30" s="65"/>
      <c r="AB30" s="66"/>
      <c r="AC30" s="67" t="str">
        <f>TEXT( (V31-V30+0.00000000000001),"[hh].mm.ss")</f>
        <v>04.54.13</v>
      </c>
    </row>
    <row r="31" spans="1:29" ht="15.75" thickBot="1">
      <c r="A31" s="34" t="s">
        <v>20</v>
      </c>
      <c r="B31" s="35" t="s">
        <v>37</v>
      </c>
      <c r="C31" s="15"/>
      <c r="D31" s="16"/>
      <c r="E31" s="68">
        <v>1</v>
      </c>
      <c r="F31" s="68">
        <v>0</v>
      </c>
      <c r="G31" s="68">
        <v>1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1</v>
      </c>
      <c r="O31" s="68"/>
      <c r="P31" s="68"/>
      <c r="Q31" s="68"/>
      <c r="R31" s="68"/>
      <c r="S31" s="68"/>
      <c r="T31" s="69">
        <f t="shared" si="0"/>
        <v>3</v>
      </c>
      <c r="U31" s="70"/>
      <c r="V31" s="71">
        <v>0.68556712962962962</v>
      </c>
      <c r="W31" s="72" t="s">
        <v>22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0,37</v>
      </c>
    </row>
    <row r="32" spans="1:29" ht="15.75" thickBot="1">
      <c r="A32" s="47">
        <v>204</v>
      </c>
      <c r="B32" s="48" t="s">
        <v>84</v>
      </c>
      <c r="C32" s="49" t="s">
        <v>175</v>
      </c>
      <c r="D32" s="49"/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1</v>
      </c>
      <c r="K32" s="50">
        <v>0</v>
      </c>
      <c r="L32" s="50">
        <v>0</v>
      </c>
      <c r="M32" s="50">
        <v>0</v>
      </c>
      <c r="N32" s="50">
        <v>0</v>
      </c>
      <c r="O32" s="50"/>
      <c r="P32" s="50"/>
      <c r="Q32" s="50"/>
      <c r="R32" s="50"/>
      <c r="S32" s="50"/>
      <c r="T32" s="51">
        <f t="shared" si="0"/>
        <v>1</v>
      </c>
      <c r="U32" s="52"/>
      <c r="V32" s="53">
        <f>SUM(T32:T34)+IF(ISNUMBER(U32),U32,0)+IF(ISNUMBER(U33),U33,0)+IF(ISNUMBER(U34),U34,0)</f>
        <v>11</v>
      </c>
      <c r="W32" s="54">
        <f>COUNTIF($E32:$S32,0)+COUNTIF($E33:$S33,0)+COUNTIF($E34:$S34,0)</f>
        <v>21</v>
      </c>
      <c r="X32" s="54">
        <f>COUNTIF($E32:$S32,1)+COUNTIF($E33:$S33,1)+COUNTIF($E34:$S34,1)</f>
        <v>8</v>
      </c>
      <c r="Y32" s="54">
        <f>COUNTIF($E32:$S32,2)+COUNTIF($E33:$S33,2)+COUNTIF($E34:$S34,2)</f>
        <v>0</v>
      </c>
      <c r="Z32" s="54">
        <f>COUNTIF($E32:$S32,3)+COUNTIF($E33:$S33,3)+COUNTIF($E34:$S34,3)</f>
        <v>1</v>
      </c>
      <c r="AA32" s="54">
        <f>COUNTIF($E32:$S32,5)+COUNTIF($E33:$S33,5)+COUNTIF($E34:$S34,5)</f>
        <v>0</v>
      </c>
      <c r="AB32" s="55">
        <f>COUNTIF($E32:$S32,"5*")+COUNTIF($E33:$S33,"5*")+COUNTIF($E34:$S34,"5*")</f>
        <v>0</v>
      </c>
      <c r="AC32" s="56">
        <f>COUNTIF($E32:$S32,20)+COUNTIF($E33:$S33,20)+COUNTIF($E34:$S34,20)</f>
        <v>0</v>
      </c>
    </row>
    <row r="33" spans="1:29" ht="16.5" thickBot="1">
      <c r="A33" s="57" t="s">
        <v>176</v>
      </c>
      <c r="B33" s="58" t="s">
        <v>17</v>
      </c>
      <c r="C33" s="58" t="s">
        <v>25</v>
      </c>
      <c r="D33" s="58"/>
      <c r="E33" s="59">
        <v>1</v>
      </c>
      <c r="F33" s="59">
        <v>0</v>
      </c>
      <c r="G33" s="59">
        <v>0</v>
      </c>
      <c r="H33" s="59">
        <v>1</v>
      </c>
      <c r="I33" s="59">
        <v>0</v>
      </c>
      <c r="J33" s="59">
        <v>3</v>
      </c>
      <c r="K33" s="59">
        <v>0</v>
      </c>
      <c r="L33" s="59">
        <v>1</v>
      </c>
      <c r="M33" s="59">
        <v>0</v>
      </c>
      <c r="N33" s="59">
        <v>1</v>
      </c>
      <c r="O33" s="59"/>
      <c r="P33" s="59"/>
      <c r="Q33" s="59"/>
      <c r="R33" s="59"/>
      <c r="S33" s="59"/>
      <c r="T33" s="60">
        <f t="shared" si="0"/>
        <v>7</v>
      </c>
      <c r="U33" s="61"/>
      <c r="V33" s="62">
        <v>0.48402777777777767</v>
      </c>
      <c r="W33" s="63" t="s">
        <v>19</v>
      </c>
      <c r="X33" s="64"/>
      <c r="Y33" s="64"/>
      <c r="Z33" s="65"/>
      <c r="AA33" s="65"/>
      <c r="AB33" s="66"/>
      <c r="AC33" s="67" t="str">
        <f>TEXT( (V34-V33+0.00000000000001),"[hh].mm.ss")</f>
        <v>04.54.12</v>
      </c>
    </row>
    <row r="34" spans="1:29" ht="15.75" thickBot="1">
      <c r="A34" s="34" t="s">
        <v>20</v>
      </c>
      <c r="B34" s="35"/>
      <c r="C34" s="15"/>
      <c r="D34" s="16"/>
      <c r="E34" s="68">
        <v>0</v>
      </c>
      <c r="F34" s="68">
        <v>1</v>
      </c>
      <c r="G34" s="68">
        <v>0</v>
      </c>
      <c r="H34" s="68">
        <v>0</v>
      </c>
      <c r="I34" s="68">
        <v>1</v>
      </c>
      <c r="J34" s="68">
        <v>1</v>
      </c>
      <c r="K34" s="68">
        <v>0</v>
      </c>
      <c r="L34" s="68">
        <v>0</v>
      </c>
      <c r="M34" s="68">
        <v>0</v>
      </c>
      <c r="N34" s="68">
        <v>0</v>
      </c>
      <c r="O34" s="68"/>
      <c r="P34" s="68"/>
      <c r="Q34" s="68"/>
      <c r="R34" s="68"/>
      <c r="S34" s="68"/>
      <c r="T34" s="69">
        <f t="shared" si="0"/>
        <v>3</v>
      </c>
      <c r="U34" s="70"/>
      <c r="V34" s="71">
        <v>0.68833333333333335</v>
      </c>
      <c r="W34" s="72" t="s">
        <v>22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0,37</v>
      </c>
    </row>
    <row r="35" spans="1:29" ht="15.75" thickBot="1">
      <c r="A35" s="47">
        <v>205</v>
      </c>
      <c r="B35" s="48" t="s">
        <v>177</v>
      </c>
      <c r="C35" s="49" t="s">
        <v>92</v>
      </c>
      <c r="D35" s="49"/>
      <c r="E35" s="50">
        <v>3</v>
      </c>
      <c r="F35" s="50">
        <v>0</v>
      </c>
      <c r="G35" s="50">
        <v>1</v>
      </c>
      <c r="H35" s="50">
        <v>2</v>
      </c>
      <c r="I35" s="50">
        <v>0</v>
      </c>
      <c r="J35" s="50">
        <v>1</v>
      </c>
      <c r="K35" s="50">
        <v>0</v>
      </c>
      <c r="L35" s="50">
        <v>2</v>
      </c>
      <c r="M35" s="50">
        <v>0</v>
      </c>
      <c r="N35" s="50">
        <v>0</v>
      </c>
      <c r="O35" s="50"/>
      <c r="P35" s="50"/>
      <c r="Q35" s="50"/>
      <c r="R35" s="50"/>
      <c r="S35" s="50"/>
      <c r="T35" s="51">
        <f t="shared" si="0"/>
        <v>9</v>
      </c>
      <c r="U35" s="52"/>
      <c r="V35" s="53">
        <f>SUM(T35:T37)+IF(ISNUMBER(U35),U35,0)+IF(ISNUMBER(U36),U36,0)+IF(ISNUMBER(U37),U37,0)</f>
        <v>13</v>
      </c>
      <c r="W35" s="54">
        <f>COUNTIF($E35:$S35,0)+COUNTIF($E36:$S36,0)+COUNTIF($E37:$S37,0)</f>
        <v>22</v>
      </c>
      <c r="X35" s="54">
        <f>COUNTIF($E35:$S35,1)+COUNTIF($E36:$S36,1)+COUNTIF($E37:$S37,1)</f>
        <v>4</v>
      </c>
      <c r="Y35" s="54">
        <f>COUNTIF($E35:$S35,2)+COUNTIF($E36:$S36,2)+COUNTIF($E37:$S37,2)</f>
        <v>3</v>
      </c>
      <c r="Z35" s="54">
        <f>COUNTIF($E35:$S35,3)+COUNTIF($E36:$S36,3)+COUNTIF($E37:$S37,3)</f>
        <v>1</v>
      </c>
      <c r="AA35" s="54">
        <f>COUNTIF($E35:$S35,5)+COUNTIF($E36:$S36,5)+COUNTIF($E37:$S37,5)</f>
        <v>0</v>
      </c>
      <c r="AB35" s="55">
        <f>COUNTIF($E35:$S35,"5*")+COUNTIF($E36:$S36,"5*")+COUNTIF($E37:$S37,"5*")</f>
        <v>0</v>
      </c>
      <c r="AC35" s="56">
        <f>COUNTIF($E35:$S35,20)+COUNTIF($E36:$S36,20)+COUNTIF($E37:$S37,20)</f>
        <v>0</v>
      </c>
    </row>
    <row r="36" spans="1:29" ht="16.5" thickBot="1">
      <c r="A36" s="57" t="s">
        <v>178</v>
      </c>
      <c r="B36" s="58" t="s">
        <v>17</v>
      </c>
      <c r="C36" s="58" t="s">
        <v>179</v>
      </c>
      <c r="D36" s="58"/>
      <c r="E36" s="59">
        <v>0</v>
      </c>
      <c r="F36" s="59">
        <v>0</v>
      </c>
      <c r="G36" s="59">
        <v>0</v>
      </c>
      <c r="H36" s="59">
        <v>0</v>
      </c>
      <c r="I36" s="59">
        <v>0</v>
      </c>
      <c r="J36" s="59">
        <v>2</v>
      </c>
      <c r="K36" s="59">
        <v>0</v>
      </c>
      <c r="L36" s="59">
        <v>0</v>
      </c>
      <c r="M36" s="59">
        <v>0</v>
      </c>
      <c r="N36" s="59">
        <v>1</v>
      </c>
      <c r="O36" s="59"/>
      <c r="P36" s="59"/>
      <c r="Q36" s="59"/>
      <c r="R36" s="59"/>
      <c r="S36" s="59"/>
      <c r="T36" s="60">
        <f t="shared" si="0"/>
        <v>3</v>
      </c>
      <c r="U36" s="61"/>
      <c r="V36" s="62">
        <v>0.48333333333333323</v>
      </c>
      <c r="W36" s="63" t="s">
        <v>19</v>
      </c>
      <c r="X36" s="64"/>
      <c r="Y36" s="64"/>
      <c r="Z36" s="65"/>
      <c r="AA36" s="65"/>
      <c r="AB36" s="66"/>
      <c r="AC36" s="67" t="str">
        <f>TEXT( (V37-V36+0.00000000000001),"[hh].mm.ss")</f>
        <v>04.47.10</v>
      </c>
    </row>
    <row r="37" spans="1:29" ht="15.75" thickBot="1">
      <c r="A37" s="34" t="s">
        <v>20</v>
      </c>
      <c r="B37" s="35" t="s">
        <v>37</v>
      </c>
      <c r="C37" s="15"/>
      <c r="D37" s="16"/>
      <c r="E37" s="68">
        <v>0</v>
      </c>
      <c r="F37" s="68">
        <v>0</v>
      </c>
      <c r="G37" s="68">
        <v>0</v>
      </c>
      <c r="H37" s="68">
        <v>0</v>
      </c>
      <c r="I37" s="68">
        <v>1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/>
      <c r="P37" s="68"/>
      <c r="Q37" s="68"/>
      <c r="R37" s="68"/>
      <c r="S37" s="68"/>
      <c r="T37" s="69">
        <f t="shared" si="0"/>
        <v>1</v>
      </c>
      <c r="U37" s="70"/>
      <c r="V37" s="71">
        <v>0.68275462962962974</v>
      </c>
      <c r="W37" s="72" t="s">
        <v>22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0,43</v>
      </c>
    </row>
    <row r="38" spans="1:29" ht="15.75" thickBot="1">
      <c r="A38" s="47">
        <v>250</v>
      </c>
      <c r="B38" s="48" t="s">
        <v>180</v>
      </c>
      <c r="C38" s="49" t="s">
        <v>181</v>
      </c>
      <c r="D38" s="49"/>
      <c r="E38" s="50">
        <v>1</v>
      </c>
      <c r="F38" s="50">
        <v>0</v>
      </c>
      <c r="G38" s="50">
        <v>0</v>
      </c>
      <c r="H38" s="50">
        <v>0</v>
      </c>
      <c r="I38" s="50">
        <v>0</v>
      </c>
      <c r="J38" s="50">
        <v>1</v>
      </c>
      <c r="K38" s="50">
        <v>0</v>
      </c>
      <c r="L38" s="50">
        <v>0</v>
      </c>
      <c r="M38" s="50">
        <v>0</v>
      </c>
      <c r="N38" s="50">
        <v>1</v>
      </c>
      <c r="O38" s="50"/>
      <c r="P38" s="50"/>
      <c r="Q38" s="50"/>
      <c r="R38" s="50"/>
      <c r="S38" s="50"/>
      <c r="T38" s="51">
        <f t="shared" si="0"/>
        <v>3</v>
      </c>
      <c r="U38" s="52"/>
      <c r="V38" s="53">
        <f>SUM(T38:T40)+IF(ISNUMBER(U38),U38,0)+IF(ISNUMBER(U39),U39,0)+IF(ISNUMBER(U40),U40,0)</f>
        <v>17</v>
      </c>
      <c r="W38" s="54">
        <f>COUNTIF($E38:$S38,0)+COUNTIF($E39:$S39,0)+COUNTIF($E40:$S40,0)</f>
        <v>20</v>
      </c>
      <c r="X38" s="54">
        <f>COUNTIF($E38:$S38,1)+COUNTIF($E39:$S39,1)+COUNTIF($E40:$S40,1)</f>
        <v>7</v>
      </c>
      <c r="Y38" s="54">
        <f>COUNTIF($E38:$S38,2)+COUNTIF($E39:$S39,2)+COUNTIF($E40:$S40,2)</f>
        <v>1</v>
      </c>
      <c r="Z38" s="54">
        <f>COUNTIF($E38:$S38,3)+COUNTIF($E39:$S39,3)+COUNTIF($E40:$S40,3)</f>
        <v>1</v>
      </c>
      <c r="AA38" s="54">
        <f>COUNTIF($E38:$S38,5)+COUNTIF($E39:$S39,5)+COUNTIF($E40:$S40,5)</f>
        <v>1</v>
      </c>
      <c r="AB38" s="55">
        <f>COUNTIF($E38:$S38,"5*")+COUNTIF($E39:$S39,"5*")+COUNTIF($E40:$S40,"5*")</f>
        <v>0</v>
      </c>
      <c r="AC38" s="56">
        <f>COUNTIF($E38:$S38,20)+COUNTIF($E39:$S39,20)+COUNTIF($E40:$S40,20)</f>
        <v>0</v>
      </c>
    </row>
    <row r="39" spans="1:29" ht="16.5" thickBot="1">
      <c r="A39" s="57" t="s">
        <v>182</v>
      </c>
      <c r="B39" s="58" t="s">
        <v>45</v>
      </c>
      <c r="C39" s="58" t="s">
        <v>25</v>
      </c>
      <c r="D39" s="58"/>
      <c r="E39" s="59">
        <v>0</v>
      </c>
      <c r="F39" s="59">
        <v>1</v>
      </c>
      <c r="G39" s="59">
        <v>0</v>
      </c>
      <c r="H39" s="59">
        <v>0</v>
      </c>
      <c r="I39" s="59">
        <v>1</v>
      </c>
      <c r="J39" s="59">
        <v>2</v>
      </c>
      <c r="K39" s="59">
        <v>0</v>
      </c>
      <c r="L39" s="59">
        <v>0</v>
      </c>
      <c r="M39" s="59">
        <v>0</v>
      </c>
      <c r="N39" s="59">
        <v>0</v>
      </c>
      <c r="O39" s="59"/>
      <c r="P39" s="59"/>
      <c r="Q39" s="59"/>
      <c r="R39" s="59"/>
      <c r="S39" s="59"/>
      <c r="T39" s="60">
        <f t="shared" si="0"/>
        <v>4</v>
      </c>
      <c r="U39" s="61"/>
      <c r="V39" s="62">
        <v>0.46527777777777773</v>
      </c>
      <c r="W39" s="63" t="s">
        <v>19</v>
      </c>
      <c r="X39" s="64"/>
      <c r="Y39" s="64"/>
      <c r="Z39" s="65"/>
      <c r="AA39" s="65"/>
      <c r="AB39" s="66"/>
      <c r="AC39" s="67" t="str">
        <f>TEXT( (V40-V39+0.00000000000001),"[hh].mm.ss")</f>
        <v>05.18.10</v>
      </c>
    </row>
    <row r="40" spans="1:29" ht="15.75" thickBot="1">
      <c r="A40" s="34" t="s">
        <v>20</v>
      </c>
      <c r="B40" s="35" t="s">
        <v>37</v>
      </c>
      <c r="C40" s="15"/>
      <c r="D40" s="16"/>
      <c r="E40" s="68">
        <v>1</v>
      </c>
      <c r="F40" s="68">
        <v>0</v>
      </c>
      <c r="G40" s="68">
        <v>0</v>
      </c>
      <c r="H40" s="68">
        <v>3</v>
      </c>
      <c r="I40" s="68">
        <v>5</v>
      </c>
      <c r="J40" s="68">
        <v>1</v>
      </c>
      <c r="K40" s="68">
        <v>0</v>
      </c>
      <c r="L40" s="68">
        <v>0</v>
      </c>
      <c r="M40" s="68">
        <v>0</v>
      </c>
      <c r="N40" s="68">
        <v>0</v>
      </c>
      <c r="O40" s="68"/>
      <c r="P40" s="68"/>
      <c r="Q40" s="68"/>
      <c r="R40" s="68"/>
      <c r="S40" s="68"/>
      <c r="T40" s="69">
        <f t="shared" si="0"/>
        <v>10</v>
      </c>
      <c r="U40" s="70"/>
      <c r="V40" s="71">
        <v>0.68622685185185184</v>
      </c>
      <c r="W40" s="72" t="s">
        <v>22</v>
      </c>
      <c r="X40" s="73"/>
      <c r="Y40" s="73"/>
      <c r="Z40" s="74"/>
      <c r="AA40" s="75"/>
      <c r="AB40" s="76"/>
      <c r="AC40" s="77" t="str">
        <f>TEXT(IF($E38="","",(IF($E39="",T38/(15-(COUNTIF($E38:$S38,""))),(IF($E40="",(T38+T39)/(30-(COUNTIF($E38:$S38,"")+COUNTIF($E39:$S39,""))), (T38+T39+T40)/(45-(COUNTIF($E38:$S38,"")+COUNTIF($E39:$S39,"")+COUNTIF($E40:$S40,"")))))))),"0,00")</f>
        <v>0,57</v>
      </c>
    </row>
    <row r="41" spans="1:29" ht="15.75" thickBot="1">
      <c r="A41" s="47">
        <v>219</v>
      </c>
      <c r="B41" s="48" t="s">
        <v>183</v>
      </c>
      <c r="C41" s="49" t="s">
        <v>184</v>
      </c>
      <c r="D41" s="49"/>
      <c r="E41" s="50">
        <v>0</v>
      </c>
      <c r="F41" s="50">
        <v>1</v>
      </c>
      <c r="G41" s="50">
        <v>0</v>
      </c>
      <c r="H41" s="50">
        <v>0</v>
      </c>
      <c r="I41" s="50">
        <v>0</v>
      </c>
      <c r="J41" s="50">
        <v>1</v>
      </c>
      <c r="K41" s="50">
        <v>0</v>
      </c>
      <c r="L41" s="50">
        <v>0</v>
      </c>
      <c r="M41" s="50">
        <v>1</v>
      </c>
      <c r="N41" s="50">
        <v>0</v>
      </c>
      <c r="O41" s="50"/>
      <c r="P41" s="50"/>
      <c r="Q41" s="50"/>
      <c r="R41" s="50"/>
      <c r="S41" s="50"/>
      <c r="T41" s="51">
        <f t="shared" si="0"/>
        <v>3</v>
      </c>
      <c r="U41" s="52"/>
      <c r="V41" s="53">
        <f>SUM(T41:T43)+IF(ISNUMBER(U41),U41,0)+IF(ISNUMBER(U42),U42,0)+IF(ISNUMBER(U43),U43,0)</f>
        <v>19</v>
      </c>
      <c r="W41" s="54">
        <f>COUNTIF($E41:$S41,0)+COUNTIF($E42:$S42,0)+COUNTIF($E43:$S43,0)</f>
        <v>21</v>
      </c>
      <c r="X41" s="54">
        <f>COUNTIF($E41:$S41,1)+COUNTIF($E42:$S42,1)+COUNTIF($E43:$S43,1)</f>
        <v>6</v>
      </c>
      <c r="Y41" s="54">
        <f>COUNTIF($E41:$S41,2)+COUNTIF($E42:$S42,2)+COUNTIF($E43:$S43,2)</f>
        <v>0</v>
      </c>
      <c r="Z41" s="54">
        <f>COUNTIF($E41:$S41,3)+COUNTIF($E42:$S42,3)+COUNTIF($E43:$S43,3)</f>
        <v>1</v>
      </c>
      <c r="AA41" s="54">
        <f>COUNTIF($E41:$S41,5)+COUNTIF($E42:$S42,5)+COUNTIF($E43:$S43,5)</f>
        <v>2</v>
      </c>
      <c r="AB41" s="55">
        <f>COUNTIF($E41:$S41,"5*")+COUNTIF($E42:$S42,"5*")+COUNTIF($E43:$S43,"5*")</f>
        <v>0</v>
      </c>
      <c r="AC41" s="56">
        <f>COUNTIF($E41:$S41,20)+COUNTIF($E42:$S42,20)+COUNTIF($E43:$S43,20)</f>
        <v>0</v>
      </c>
    </row>
    <row r="42" spans="1:29" ht="16.5" thickBot="1">
      <c r="A42" s="57" t="s">
        <v>185</v>
      </c>
      <c r="B42" s="58" t="s">
        <v>17</v>
      </c>
      <c r="C42" s="58" t="s">
        <v>186</v>
      </c>
      <c r="D42" s="58"/>
      <c r="E42" s="59">
        <v>1</v>
      </c>
      <c r="F42" s="59">
        <v>0</v>
      </c>
      <c r="G42" s="59">
        <v>0</v>
      </c>
      <c r="H42" s="59">
        <v>5</v>
      </c>
      <c r="I42" s="59">
        <v>1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/>
      <c r="P42" s="59"/>
      <c r="Q42" s="59"/>
      <c r="R42" s="59"/>
      <c r="S42" s="59"/>
      <c r="T42" s="60">
        <f t="shared" si="0"/>
        <v>7</v>
      </c>
      <c r="U42" s="61"/>
      <c r="V42" s="62">
        <v>0.47569444444444436</v>
      </c>
      <c r="W42" s="63" t="s">
        <v>19</v>
      </c>
      <c r="X42" s="64"/>
      <c r="Y42" s="64"/>
      <c r="Z42" s="65"/>
      <c r="AA42" s="65"/>
      <c r="AB42" s="66"/>
      <c r="AC42" s="67" t="str">
        <f>TEXT( (V43-V42+0.00000000000001),"[hh].mm.ss")</f>
        <v>03.52.35</v>
      </c>
    </row>
    <row r="43" spans="1:29" ht="15.75" thickBot="1">
      <c r="A43" s="34" t="s">
        <v>20</v>
      </c>
      <c r="B43" s="35" t="s">
        <v>37</v>
      </c>
      <c r="C43" s="15"/>
      <c r="D43" s="16"/>
      <c r="E43" s="68">
        <v>0</v>
      </c>
      <c r="F43" s="68">
        <v>0</v>
      </c>
      <c r="G43" s="68">
        <v>0</v>
      </c>
      <c r="H43" s="68">
        <v>3</v>
      </c>
      <c r="I43" s="68">
        <v>5</v>
      </c>
      <c r="J43" s="68">
        <v>1</v>
      </c>
      <c r="K43" s="68">
        <v>0</v>
      </c>
      <c r="L43" s="68">
        <v>0</v>
      </c>
      <c r="M43" s="68">
        <v>0</v>
      </c>
      <c r="N43" s="68">
        <v>0</v>
      </c>
      <c r="O43" s="68"/>
      <c r="P43" s="68"/>
      <c r="Q43" s="68"/>
      <c r="R43" s="68"/>
      <c r="S43" s="68"/>
      <c r="T43" s="69">
        <f t="shared" si="0"/>
        <v>9</v>
      </c>
      <c r="U43" s="70"/>
      <c r="V43" s="71">
        <v>0.63721064814814821</v>
      </c>
      <c r="W43" s="72" t="s">
        <v>22</v>
      </c>
      <c r="X43" s="73"/>
      <c r="Y43" s="73"/>
      <c r="Z43" s="74"/>
      <c r="AA43" s="75"/>
      <c r="AB43" s="76"/>
      <c r="AC43" s="77" t="str">
        <f>TEXT(IF($E41="","",(IF($E42="",T41/(15-(COUNTIF($E41:$S41,""))),(IF($E43="",(T41+T42)/(30-(COUNTIF($E41:$S41,"")+COUNTIF($E42:$S42,""))), (T41+T42+T43)/(45-(COUNTIF($E41:$S41,"")+COUNTIF($E42:$S42,"")+COUNTIF($E43:$S43,"")))))))),"0,00")</f>
        <v>0,63</v>
      </c>
    </row>
    <row r="44" spans="1:29" ht="15.75" thickBot="1">
      <c r="A44" s="47">
        <v>246</v>
      </c>
      <c r="B44" s="48" t="s">
        <v>97</v>
      </c>
      <c r="C44" s="49" t="s">
        <v>187</v>
      </c>
      <c r="D44" s="49"/>
      <c r="E44" s="50">
        <v>5</v>
      </c>
      <c r="F44" s="50">
        <v>0</v>
      </c>
      <c r="G44" s="50">
        <v>0</v>
      </c>
      <c r="H44" s="50">
        <v>0</v>
      </c>
      <c r="I44" s="50">
        <v>2</v>
      </c>
      <c r="J44" s="50">
        <v>0</v>
      </c>
      <c r="K44" s="50">
        <v>0</v>
      </c>
      <c r="L44" s="50">
        <v>0</v>
      </c>
      <c r="M44" s="50">
        <v>0</v>
      </c>
      <c r="N44" s="50">
        <v>1</v>
      </c>
      <c r="O44" s="50"/>
      <c r="P44" s="50"/>
      <c r="Q44" s="50"/>
      <c r="R44" s="50"/>
      <c r="S44" s="50"/>
      <c r="T44" s="51">
        <f t="shared" si="0"/>
        <v>8</v>
      </c>
      <c r="U44" s="52"/>
      <c r="V44" s="53">
        <f>SUM(T44:T46)+IF(ISNUMBER(U44),U44,0)+IF(ISNUMBER(U45),U45,0)+IF(ISNUMBER(U46),U46,0)</f>
        <v>19</v>
      </c>
      <c r="W44" s="54">
        <f>COUNTIF($E44:$S44,0)+COUNTIF($E45:$S45,0)+COUNTIF($E46:$S46,0)</f>
        <v>19</v>
      </c>
      <c r="X44" s="54">
        <f>COUNTIF($E44:$S44,1)+COUNTIF($E45:$S45,1)+COUNTIF($E46:$S46,1)</f>
        <v>6</v>
      </c>
      <c r="Y44" s="54">
        <f>COUNTIF($E44:$S44,2)+COUNTIF($E45:$S45,2)+COUNTIF($E46:$S46,2)</f>
        <v>4</v>
      </c>
      <c r="Z44" s="54">
        <f>COUNTIF($E44:$S44,3)+COUNTIF($E45:$S45,3)+COUNTIF($E46:$S46,3)</f>
        <v>0</v>
      </c>
      <c r="AA44" s="54">
        <f>COUNTIF($E44:$S44,5)+COUNTIF($E45:$S45,5)+COUNTIF($E46:$S46,5)</f>
        <v>1</v>
      </c>
      <c r="AB44" s="55">
        <f>COUNTIF($E44:$S44,"5*")+COUNTIF($E45:$S45,"5*")+COUNTIF($E46:$S46,"5*")</f>
        <v>0</v>
      </c>
      <c r="AC44" s="56">
        <f>COUNTIF($E44:$S44,20)+COUNTIF($E45:$S45,20)+COUNTIF($E46:$S46,20)</f>
        <v>0</v>
      </c>
    </row>
    <row r="45" spans="1:29" ht="16.5" thickBot="1">
      <c r="A45" s="57" t="s">
        <v>188</v>
      </c>
      <c r="B45" s="58" t="s">
        <v>45</v>
      </c>
      <c r="C45" s="58" t="s">
        <v>106</v>
      </c>
      <c r="D45" s="58"/>
      <c r="E45" s="59">
        <v>0</v>
      </c>
      <c r="F45" s="59">
        <v>0</v>
      </c>
      <c r="G45" s="59">
        <v>0</v>
      </c>
      <c r="H45" s="59">
        <v>0</v>
      </c>
      <c r="I45" s="59">
        <v>1</v>
      </c>
      <c r="J45" s="59">
        <v>0</v>
      </c>
      <c r="K45" s="59">
        <v>0</v>
      </c>
      <c r="L45" s="59">
        <v>0</v>
      </c>
      <c r="M45" s="59">
        <v>2</v>
      </c>
      <c r="N45" s="59">
        <v>0</v>
      </c>
      <c r="O45" s="59"/>
      <c r="P45" s="59"/>
      <c r="Q45" s="59"/>
      <c r="R45" s="59"/>
      <c r="S45" s="59"/>
      <c r="T45" s="60">
        <f t="shared" si="0"/>
        <v>3</v>
      </c>
      <c r="U45" s="61"/>
      <c r="V45" s="62">
        <v>0.46874999999999994</v>
      </c>
      <c r="W45" s="63" t="s">
        <v>19</v>
      </c>
      <c r="X45" s="64"/>
      <c r="Y45" s="64"/>
      <c r="Z45" s="65"/>
      <c r="AA45" s="65"/>
      <c r="AB45" s="66"/>
      <c r="AC45" s="67" t="str">
        <f>TEXT( (V46-V45+0.00000000000001),"[hh].mm.ss")</f>
        <v>04.08.00</v>
      </c>
    </row>
    <row r="46" spans="1:29" ht="15.75" thickBot="1">
      <c r="A46" s="34" t="s">
        <v>20</v>
      </c>
      <c r="B46" s="35" t="s">
        <v>189</v>
      </c>
      <c r="C46" s="15"/>
      <c r="D46" s="16"/>
      <c r="E46" s="68">
        <v>1</v>
      </c>
      <c r="F46" s="68">
        <v>0</v>
      </c>
      <c r="G46" s="68">
        <v>0</v>
      </c>
      <c r="H46" s="68">
        <v>1</v>
      </c>
      <c r="I46" s="68">
        <v>1</v>
      </c>
      <c r="J46" s="68">
        <v>2</v>
      </c>
      <c r="K46" s="68">
        <v>0</v>
      </c>
      <c r="L46" s="68">
        <v>0</v>
      </c>
      <c r="M46" s="68">
        <v>1</v>
      </c>
      <c r="N46" s="68">
        <v>2</v>
      </c>
      <c r="O46" s="68"/>
      <c r="P46" s="68"/>
      <c r="Q46" s="68"/>
      <c r="R46" s="68"/>
      <c r="S46" s="68"/>
      <c r="T46" s="69">
        <f t="shared" si="0"/>
        <v>8</v>
      </c>
      <c r="U46" s="70"/>
      <c r="V46" s="71">
        <v>0.64097222222222217</v>
      </c>
      <c r="W46" s="72" t="s">
        <v>22</v>
      </c>
      <c r="X46" s="73"/>
      <c r="Y46" s="73"/>
      <c r="Z46" s="74"/>
      <c r="AA46" s="75"/>
      <c r="AB46" s="76"/>
      <c r="AC46" s="77" t="str">
        <f>TEXT(IF($E44="","",(IF($E45="",T44/(15-(COUNTIF($E44:$S44,""))),(IF($E46="",(T44+T45)/(30-(COUNTIF($E44:$S44,"")+COUNTIF($E45:$S45,""))), (T44+T45+T46)/(45-(COUNTIF($E44:$S44,"")+COUNTIF($E45:$S45,"")+COUNTIF($E46:$S46,"")))))))),"0,00")</f>
        <v>0,63</v>
      </c>
    </row>
    <row r="47" spans="1:29" ht="15.75" thickBot="1">
      <c r="A47" s="47">
        <v>220</v>
      </c>
      <c r="B47" s="48" t="s">
        <v>190</v>
      </c>
      <c r="C47" s="49" t="s">
        <v>191</v>
      </c>
      <c r="D47" s="49"/>
      <c r="E47" s="50">
        <v>0</v>
      </c>
      <c r="F47" s="50">
        <v>0</v>
      </c>
      <c r="G47" s="50">
        <v>5</v>
      </c>
      <c r="H47" s="50">
        <v>1</v>
      </c>
      <c r="I47" s="50">
        <v>0</v>
      </c>
      <c r="J47" s="50">
        <v>2</v>
      </c>
      <c r="K47" s="50">
        <v>0</v>
      </c>
      <c r="L47" s="50">
        <v>0</v>
      </c>
      <c r="M47" s="50">
        <v>0</v>
      </c>
      <c r="N47" s="50">
        <v>0</v>
      </c>
      <c r="O47" s="50"/>
      <c r="P47" s="50"/>
      <c r="Q47" s="50"/>
      <c r="R47" s="50"/>
      <c r="S47" s="50"/>
      <c r="T47" s="51">
        <f t="shared" si="0"/>
        <v>8</v>
      </c>
      <c r="U47" s="52"/>
      <c r="V47" s="53">
        <f>SUM(T47:T49)+IF(ISNUMBER(U47),U47,0)+IF(ISNUMBER(U48),U48,0)+IF(ISNUMBER(U49),U49,0)</f>
        <v>20</v>
      </c>
      <c r="W47" s="54">
        <f>COUNTIF($E47:$S47,0)+COUNTIF($E48:$S48,0)+COUNTIF($E49:$S49,0)</f>
        <v>20</v>
      </c>
      <c r="X47" s="54">
        <f>COUNTIF($E47:$S47,1)+COUNTIF($E48:$S48,1)+COUNTIF($E49:$S49,1)</f>
        <v>6</v>
      </c>
      <c r="Y47" s="54">
        <f>COUNTIF($E47:$S47,2)+COUNTIF($E48:$S48,2)+COUNTIF($E49:$S49,2)</f>
        <v>2</v>
      </c>
      <c r="Z47" s="54">
        <f>COUNTIF($E47:$S47,3)+COUNTIF($E48:$S48,3)+COUNTIF($E49:$S49,3)</f>
        <v>0</v>
      </c>
      <c r="AA47" s="54">
        <f>COUNTIF($E47:$S47,5)+COUNTIF($E48:$S48,5)+COUNTIF($E49:$S49,5)</f>
        <v>2</v>
      </c>
      <c r="AB47" s="55">
        <f>COUNTIF($E47:$S47,"5*")+COUNTIF($E48:$S48,"5*")+COUNTIF($E49:$S49,"5*")</f>
        <v>0</v>
      </c>
      <c r="AC47" s="56">
        <f>COUNTIF($E47:$S47,20)+COUNTIF($E48:$S48,20)+COUNTIF($E49:$S49,20)</f>
        <v>0</v>
      </c>
    </row>
    <row r="48" spans="1:29" ht="16.5" thickBot="1">
      <c r="A48" s="57" t="s">
        <v>192</v>
      </c>
      <c r="B48" s="58" t="s">
        <v>17</v>
      </c>
      <c r="C48" s="58" t="s">
        <v>193</v>
      </c>
      <c r="D48" s="58"/>
      <c r="E48" s="59">
        <v>1</v>
      </c>
      <c r="F48" s="59">
        <v>0</v>
      </c>
      <c r="G48" s="59">
        <v>0</v>
      </c>
      <c r="H48" s="59">
        <v>0</v>
      </c>
      <c r="I48" s="59">
        <v>2</v>
      </c>
      <c r="J48" s="59">
        <v>1</v>
      </c>
      <c r="K48" s="59">
        <v>0</v>
      </c>
      <c r="L48" s="59">
        <v>0</v>
      </c>
      <c r="M48" s="59">
        <v>1</v>
      </c>
      <c r="N48" s="59">
        <v>0</v>
      </c>
      <c r="O48" s="59"/>
      <c r="P48" s="59"/>
      <c r="Q48" s="59"/>
      <c r="R48" s="59"/>
      <c r="S48" s="59"/>
      <c r="T48" s="60">
        <f t="shared" si="0"/>
        <v>5</v>
      </c>
      <c r="U48" s="61"/>
      <c r="V48" s="62">
        <v>0.47499999999999992</v>
      </c>
      <c r="W48" s="63" t="s">
        <v>19</v>
      </c>
      <c r="X48" s="64"/>
      <c r="Y48" s="64"/>
      <c r="Z48" s="65"/>
      <c r="AA48" s="65"/>
      <c r="AB48" s="66"/>
      <c r="AC48" s="67" t="str">
        <f>TEXT( (V49-V48+0.00000000000001),"[hh].mm.ss")</f>
        <v>03.53.40</v>
      </c>
    </row>
    <row r="49" spans="1:29" ht="15.75" thickBot="1">
      <c r="A49" s="34" t="s">
        <v>20</v>
      </c>
      <c r="B49" s="35" t="s">
        <v>37</v>
      </c>
      <c r="C49" s="15"/>
      <c r="D49" s="16"/>
      <c r="E49" s="68">
        <v>0</v>
      </c>
      <c r="F49" s="68">
        <v>0</v>
      </c>
      <c r="G49" s="68">
        <v>5</v>
      </c>
      <c r="H49" s="68">
        <v>0</v>
      </c>
      <c r="I49" s="68">
        <v>1</v>
      </c>
      <c r="J49" s="68">
        <v>1</v>
      </c>
      <c r="K49" s="68">
        <v>0</v>
      </c>
      <c r="L49" s="68">
        <v>0</v>
      </c>
      <c r="M49" s="68">
        <v>0</v>
      </c>
      <c r="N49" s="68">
        <v>0</v>
      </c>
      <c r="O49" s="68"/>
      <c r="P49" s="68"/>
      <c r="Q49" s="68"/>
      <c r="R49" s="68"/>
      <c r="S49" s="68"/>
      <c r="T49" s="69">
        <f t="shared" si="0"/>
        <v>7</v>
      </c>
      <c r="U49" s="70"/>
      <c r="V49" s="71">
        <v>0.63726851851851851</v>
      </c>
      <c r="W49" s="72" t="s">
        <v>22</v>
      </c>
      <c r="X49" s="73"/>
      <c r="Y49" s="73"/>
      <c r="Z49" s="74"/>
      <c r="AA49" s="75"/>
      <c r="AB49" s="76"/>
      <c r="AC49" s="77" t="str">
        <f>TEXT(IF($E47="","",(IF($E48="",T47/(15-(COUNTIF($E47:$S47,""))),(IF($E49="",(T47+T48)/(30-(COUNTIF($E47:$S47,"")+COUNTIF($E48:$S48,""))), (T47+T48+T49)/(45-(COUNTIF($E47:$S47,"")+COUNTIF($E48:$S48,"")+COUNTIF($E49:$S49,"")))))))),"0,00")</f>
        <v>0,67</v>
      </c>
    </row>
    <row r="50" spans="1:29" ht="15.75" thickBot="1">
      <c r="A50" s="47">
        <v>216</v>
      </c>
      <c r="B50" s="48" t="s">
        <v>194</v>
      </c>
      <c r="C50" s="49" t="s">
        <v>92</v>
      </c>
      <c r="D50" s="49"/>
      <c r="E50" s="50">
        <v>3</v>
      </c>
      <c r="F50" s="50">
        <v>0</v>
      </c>
      <c r="G50" s="50">
        <v>1</v>
      </c>
      <c r="H50" s="50">
        <v>1</v>
      </c>
      <c r="I50" s="50">
        <v>1</v>
      </c>
      <c r="J50" s="50">
        <v>0</v>
      </c>
      <c r="K50" s="50">
        <v>0</v>
      </c>
      <c r="L50" s="50">
        <v>0</v>
      </c>
      <c r="M50" s="50">
        <v>1</v>
      </c>
      <c r="N50" s="50">
        <v>0</v>
      </c>
      <c r="O50" s="50"/>
      <c r="P50" s="50"/>
      <c r="Q50" s="50"/>
      <c r="R50" s="50"/>
      <c r="S50" s="50"/>
      <c r="T50" s="51">
        <f t="shared" si="0"/>
        <v>7</v>
      </c>
      <c r="U50" s="52"/>
      <c r="V50" s="53">
        <f>SUM(T50:T52)+IF(ISNUMBER(U50),U50,0)+IF(ISNUMBER(U51),U51,0)+IF(ISNUMBER(U52),U52,0)</f>
        <v>20</v>
      </c>
      <c r="W50" s="54">
        <f>COUNTIF($E50:$S50,0)+COUNTIF($E51:$S51,0)+COUNTIF($E52:$S52,0)</f>
        <v>14</v>
      </c>
      <c r="X50" s="54">
        <f>COUNTIF($E50:$S50,1)+COUNTIF($E51:$S51,1)+COUNTIF($E52:$S52,1)</f>
        <v>13</v>
      </c>
      <c r="Y50" s="54">
        <f>COUNTIF($E50:$S50,2)+COUNTIF($E51:$S51,2)+COUNTIF($E52:$S52,2)</f>
        <v>2</v>
      </c>
      <c r="Z50" s="54">
        <f>COUNTIF($E50:$S50,3)+COUNTIF($E51:$S51,3)+COUNTIF($E52:$S52,3)</f>
        <v>1</v>
      </c>
      <c r="AA50" s="54">
        <f>COUNTIF($E50:$S50,5)+COUNTIF($E51:$S51,5)+COUNTIF($E52:$S52,5)</f>
        <v>0</v>
      </c>
      <c r="AB50" s="55">
        <f>COUNTIF($E50:$S50,"5*")+COUNTIF($E51:$S51,"5*")+COUNTIF($E52:$S52,"5*")</f>
        <v>0</v>
      </c>
      <c r="AC50" s="56">
        <f>COUNTIF($E50:$S50,20)+COUNTIF($E51:$S51,20)+COUNTIF($E52:$S52,20)</f>
        <v>0</v>
      </c>
    </row>
    <row r="51" spans="1:29" ht="16.5" thickBot="1">
      <c r="A51" s="57" t="s">
        <v>195</v>
      </c>
      <c r="B51" s="58" t="s">
        <v>17</v>
      </c>
      <c r="C51" s="58" t="s">
        <v>18</v>
      </c>
      <c r="D51" s="58"/>
      <c r="E51" s="59">
        <v>1</v>
      </c>
      <c r="F51" s="59">
        <v>0</v>
      </c>
      <c r="G51" s="59">
        <v>1</v>
      </c>
      <c r="H51" s="59">
        <v>0</v>
      </c>
      <c r="I51" s="59">
        <v>1</v>
      </c>
      <c r="J51" s="59">
        <v>2</v>
      </c>
      <c r="K51" s="59">
        <v>0</v>
      </c>
      <c r="L51" s="59">
        <v>0</v>
      </c>
      <c r="M51" s="59">
        <v>0</v>
      </c>
      <c r="N51" s="59">
        <v>1</v>
      </c>
      <c r="O51" s="59"/>
      <c r="P51" s="59"/>
      <c r="Q51" s="59"/>
      <c r="R51" s="59"/>
      <c r="S51" s="59"/>
      <c r="T51" s="60">
        <f t="shared" si="0"/>
        <v>6</v>
      </c>
      <c r="U51" s="61"/>
      <c r="V51" s="62">
        <v>0.47777777777777769</v>
      </c>
      <c r="W51" s="63" t="s">
        <v>19</v>
      </c>
      <c r="X51" s="64"/>
      <c r="Y51" s="64"/>
      <c r="Z51" s="65"/>
      <c r="AA51" s="65"/>
      <c r="AB51" s="66"/>
      <c r="AC51" s="67" t="str">
        <f>TEXT( (V52-V51+0.00000000000001),"[hh].mm.ss")</f>
        <v>04.30.32</v>
      </c>
    </row>
    <row r="52" spans="1:29" ht="15.75" thickBot="1">
      <c r="A52" s="34" t="s">
        <v>20</v>
      </c>
      <c r="B52" s="35" t="s">
        <v>37</v>
      </c>
      <c r="C52" s="15"/>
      <c r="D52" s="16"/>
      <c r="E52" s="68">
        <v>1</v>
      </c>
      <c r="F52" s="68">
        <v>0</v>
      </c>
      <c r="G52" s="68">
        <v>0</v>
      </c>
      <c r="H52" s="68">
        <v>1</v>
      </c>
      <c r="I52" s="68">
        <v>1</v>
      </c>
      <c r="J52" s="68">
        <v>2</v>
      </c>
      <c r="K52" s="68">
        <v>0</v>
      </c>
      <c r="L52" s="68">
        <v>0</v>
      </c>
      <c r="M52" s="68">
        <v>1</v>
      </c>
      <c r="N52" s="68">
        <v>1</v>
      </c>
      <c r="O52" s="68"/>
      <c r="P52" s="68"/>
      <c r="Q52" s="68"/>
      <c r="R52" s="68"/>
      <c r="S52" s="68"/>
      <c r="T52" s="69">
        <f t="shared" si="0"/>
        <v>7</v>
      </c>
      <c r="U52" s="70"/>
      <c r="V52" s="71">
        <v>0.6656481481481481</v>
      </c>
      <c r="W52" s="72" t="s">
        <v>22</v>
      </c>
      <c r="X52" s="73"/>
      <c r="Y52" s="73"/>
      <c r="Z52" s="74"/>
      <c r="AA52" s="75"/>
      <c r="AB52" s="76"/>
      <c r="AC52" s="77" t="str">
        <f>TEXT(IF($E50="","",(IF($E51="",T50/(15-(COUNTIF($E50:$S50,""))),(IF($E52="",(T50+T51)/(30-(COUNTIF($E50:$S50,"")+COUNTIF($E51:$S51,""))), (T50+T51+T52)/(45-(COUNTIF($E50:$S50,"")+COUNTIF($E51:$S51,"")+COUNTIF($E52:$S52,"")))))))),"0,00")</f>
        <v>0,67</v>
      </c>
    </row>
    <row r="53" spans="1:29" ht="15.75" thickBot="1">
      <c r="A53" s="47">
        <v>238</v>
      </c>
      <c r="B53" s="48" t="s">
        <v>196</v>
      </c>
      <c r="C53" s="49" t="s">
        <v>197</v>
      </c>
      <c r="D53" s="49"/>
      <c r="E53" s="50">
        <v>3</v>
      </c>
      <c r="F53" s="50">
        <v>0</v>
      </c>
      <c r="G53" s="50">
        <v>1</v>
      </c>
      <c r="H53" s="50">
        <v>0</v>
      </c>
      <c r="I53" s="50">
        <v>3</v>
      </c>
      <c r="J53" s="50">
        <v>1</v>
      </c>
      <c r="K53" s="50">
        <v>0</v>
      </c>
      <c r="L53" s="50">
        <v>0</v>
      </c>
      <c r="M53" s="50">
        <v>2</v>
      </c>
      <c r="N53" s="50">
        <v>1</v>
      </c>
      <c r="O53" s="50"/>
      <c r="P53" s="50"/>
      <c r="Q53" s="50"/>
      <c r="R53" s="50"/>
      <c r="S53" s="50"/>
      <c r="T53" s="51">
        <f t="shared" si="0"/>
        <v>11</v>
      </c>
      <c r="U53" s="52"/>
      <c r="V53" s="53">
        <f>SUM(T53:T55)+IF(ISNUMBER(U53),U53,0)+IF(ISNUMBER(U54),U54,0)+IF(ISNUMBER(U55),U55,0)</f>
        <v>25</v>
      </c>
      <c r="W53" s="54">
        <f>COUNTIF($E53:$S53,0)+COUNTIF($E54:$S54,0)+COUNTIF($E55:$S55,0)</f>
        <v>18</v>
      </c>
      <c r="X53" s="54">
        <f>COUNTIF($E53:$S53,1)+COUNTIF($E54:$S54,1)+COUNTIF($E55:$S55,1)</f>
        <v>5</v>
      </c>
      <c r="Y53" s="54">
        <f>COUNTIF($E53:$S53,2)+COUNTIF($E54:$S54,2)+COUNTIF($E55:$S55,2)</f>
        <v>3</v>
      </c>
      <c r="Z53" s="54">
        <f>COUNTIF($E53:$S53,3)+COUNTIF($E54:$S54,3)+COUNTIF($E55:$S55,3)</f>
        <v>3</v>
      </c>
      <c r="AA53" s="54">
        <f>COUNTIF($E53:$S53,5)+COUNTIF($E54:$S54,5)+COUNTIF($E55:$S55,5)</f>
        <v>1</v>
      </c>
      <c r="AB53" s="55">
        <f>COUNTIF($E53:$S53,"5*")+COUNTIF($E54:$S54,"5*")+COUNTIF($E55:$S55,"5*")</f>
        <v>0</v>
      </c>
      <c r="AC53" s="56">
        <f>COUNTIF($E53:$S53,20)+COUNTIF($E54:$S54,20)+COUNTIF($E55:$S55,20)</f>
        <v>0</v>
      </c>
    </row>
    <row r="54" spans="1:29" ht="16.5" thickBot="1">
      <c r="A54" s="57" t="s">
        <v>198</v>
      </c>
      <c r="B54" s="58" t="s">
        <v>199</v>
      </c>
      <c r="C54" s="58" t="s">
        <v>186</v>
      </c>
      <c r="D54" s="58"/>
      <c r="E54" s="59">
        <v>0</v>
      </c>
      <c r="F54" s="59">
        <v>0</v>
      </c>
      <c r="G54" s="59">
        <v>0</v>
      </c>
      <c r="H54" s="59">
        <v>0</v>
      </c>
      <c r="I54" s="59">
        <v>0</v>
      </c>
      <c r="J54" s="59">
        <v>3</v>
      </c>
      <c r="K54" s="59">
        <v>0</v>
      </c>
      <c r="L54" s="59">
        <v>2</v>
      </c>
      <c r="M54" s="59">
        <v>1</v>
      </c>
      <c r="N54" s="59">
        <v>0</v>
      </c>
      <c r="O54" s="59"/>
      <c r="P54" s="59"/>
      <c r="Q54" s="59"/>
      <c r="R54" s="59"/>
      <c r="S54" s="59"/>
      <c r="T54" s="60">
        <f t="shared" si="0"/>
        <v>6</v>
      </c>
      <c r="U54" s="61"/>
      <c r="V54" s="62">
        <v>0.47222222222222215</v>
      </c>
      <c r="W54" s="63" t="s">
        <v>19</v>
      </c>
      <c r="X54" s="64"/>
      <c r="Y54" s="64"/>
      <c r="Z54" s="65"/>
      <c r="AA54" s="65"/>
      <c r="AB54" s="66"/>
      <c r="AC54" s="67" t="str">
        <f>TEXT( (V55-V54+0.00000000000001),"[hh].mm.ss")</f>
        <v>05.28.30</v>
      </c>
    </row>
    <row r="55" spans="1:29" ht="15.75" thickBot="1">
      <c r="A55" s="34" t="s">
        <v>20</v>
      </c>
      <c r="B55" s="35" t="s">
        <v>37</v>
      </c>
      <c r="C55" s="15"/>
      <c r="D55" s="16"/>
      <c r="E55" s="68">
        <v>0</v>
      </c>
      <c r="F55" s="68">
        <v>1</v>
      </c>
      <c r="G55" s="68">
        <v>0</v>
      </c>
      <c r="H55" s="68">
        <v>5</v>
      </c>
      <c r="I55" s="68">
        <v>0</v>
      </c>
      <c r="J55" s="68">
        <v>2</v>
      </c>
      <c r="K55" s="68">
        <v>0</v>
      </c>
      <c r="L55" s="68">
        <v>0</v>
      </c>
      <c r="M55" s="68">
        <v>0</v>
      </c>
      <c r="N55" s="68">
        <v>0</v>
      </c>
      <c r="O55" s="68"/>
      <c r="P55" s="68"/>
      <c r="Q55" s="68"/>
      <c r="R55" s="68"/>
      <c r="S55" s="68"/>
      <c r="T55" s="69">
        <f t="shared" si="0"/>
        <v>8</v>
      </c>
      <c r="U55" s="70"/>
      <c r="V55" s="71">
        <v>0.70034722222222223</v>
      </c>
      <c r="W55" s="72" t="s">
        <v>22</v>
      </c>
      <c r="X55" s="73"/>
      <c r="Y55" s="73"/>
      <c r="Z55" s="74"/>
      <c r="AA55" s="75"/>
      <c r="AB55" s="76"/>
      <c r="AC55" s="77" t="str">
        <f>TEXT(IF($E53="","",(IF($E54="",T53/(15-(COUNTIF($E53:$S53,""))),(IF($E55="",(T53+T54)/(30-(COUNTIF($E53:$S53,"")+COUNTIF($E54:$S54,""))), (T53+T54+T55)/(45-(COUNTIF($E53:$S53,"")+COUNTIF($E54:$S54,"")+COUNTIF($E55:$S55,"")))))))),"0,00")</f>
        <v>0,83</v>
      </c>
    </row>
    <row r="56" spans="1:29" ht="15.75" thickBot="1">
      <c r="A56" s="47">
        <v>207</v>
      </c>
      <c r="B56" s="48" t="s">
        <v>200</v>
      </c>
      <c r="C56" s="49" t="s">
        <v>201</v>
      </c>
      <c r="D56" s="49"/>
      <c r="E56" s="50">
        <v>1</v>
      </c>
      <c r="F56" s="50">
        <v>0</v>
      </c>
      <c r="G56" s="50">
        <v>0</v>
      </c>
      <c r="H56" s="50">
        <v>0</v>
      </c>
      <c r="I56" s="50">
        <v>3</v>
      </c>
      <c r="J56" s="50">
        <v>1</v>
      </c>
      <c r="K56" s="50">
        <v>0</v>
      </c>
      <c r="L56" s="50">
        <v>1</v>
      </c>
      <c r="M56" s="50">
        <v>1</v>
      </c>
      <c r="N56" s="50">
        <v>2</v>
      </c>
      <c r="O56" s="50"/>
      <c r="P56" s="50"/>
      <c r="Q56" s="50"/>
      <c r="R56" s="50"/>
      <c r="S56" s="50"/>
      <c r="T56" s="51">
        <f t="shared" si="0"/>
        <v>9</v>
      </c>
      <c r="U56" s="52"/>
      <c r="V56" s="53">
        <f>SUM(T56:T58)+IF(ISNUMBER(U56),U56,0)+IF(ISNUMBER(U57),U57,0)+IF(ISNUMBER(U58),U58,0)</f>
        <v>26</v>
      </c>
      <c r="W56" s="54">
        <f>COUNTIF($E56:$S56,0)+COUNTIF($E57:$S57,0)+COUNTIF($E58:$S58,0)</f>
        <v>15</v>
      </c>
      <c r="X56" s="54">
        <f>COUNTIF($E56:$S56,1)+COUNTIF($E57:$S57,1)+COUNTIF($E58:$S58,1)</f>
        <v>9</v>
      </c>
      <c r="Y56" s="54">
        <f>COUNTIF($E56:$S56,2)+COUNTIF($E57:$S57,2)+COUNTIF($E58:$S58,2)</f>
        <v>3</v>
      </c>
      <c r="Z56" s="54">
        <f>COUNTIF($E56:$S56,3)+COUNTIF($E57:$S57,3)+COUNTIF($E58:$S58,3)</f>
        <v>2</v>
      </c>
      <c r="AA56" s="54">
        <f>COUNTIF($E56:$S56,5)+COUNTIF($E57:$S57,5)+COUNTIF($E58:$S58,5)</f>
        <v>1</v>
      </c>
      <c r="AB56" s="55">
        <f>COUNTIF($E56:$S56,"5*")+COUNTIF($E57:$S57,"5*")+COUNTIF($E58:$S58,"5*")</f>
        <v>0</v>
      </c>
      <c r="AC56" s="56">
        <f>COUNTIF($E56:$S56,20)+COUNTIF($E57:$S57,20)+COUNTIF($E58:$S58,20)</f>
        <v>0</v>
      </c>
    </row>
    <row r="57" spans="1:29" ht="16.5" thickBot="1">
      <c r="A57" s="57" t="s">
        <v>202</v>
      </c>
      <c r="B57" s="58" t="s">
        <v>199</v>
      </c>
      <c r="C57" s="58" t="s">
        <v>36</v>
      </c>
      <c r="D57" s="58"/>
      <c r="E57" s="59">
        <v>0</v>
      </c>
      <c r="F57" s="59">
        <v>1</v>
      </c>
      <c r="G57" s="59">
        <v>0</v>
      </c>
      <c r="H57" s="59">
        <v>0</v>
      </c>
      <c r="I57" s="59">
        <v>1</v>
      </c>
      <c r="J57" s="59">
        <v>2</v>
      </c>
      <c r="K57" s="59">
        <v>0</v>
      </c>
      <c r="L57" s="59">
        <v>2</v>
      </c>
      <c r="M57" s="59">
        <v>1</v>
      </c>
      <c r="N57" s="59">
        <v>1</v>
      </c>
      <c r="O57" s="59"/>
      <c r="P57" s="59"/>
      <c r="Q57" s="59"/>
      <c r="R57" s="59"/>
      <c r="S57" s="59"/>
      <c r="T57" s="60">
        <f t="shared" si="0"/>
        <v>8</v>
      </c>
      <c r="U57" s="61"/>
      <c r="V57" s="62">
        <v>0.48194444444444434</v>
      </c>
      <c r="W57" s="63" t="s">
        <v>19</v>
      </c>
      <c r="X57" s="64"/>
      <c r="Y57" s="64"/>
      <c r="Z57" s="65"/>
      <c r="AA57" s="65"/>
      <c r="AB57" s="66"/>
      <c r="AC57" s="67" t="str">
        <f>TEXT( (V58-V57+0.00000000000001),"[hh].mm.ss")</f>
        <v>05.13.30</v>
      </c>
    </row>
    <row r="58" spans="1:29" ht="15.75" thickBot="1">
      <c r="A58" s="34" t="s">
        <v>20</v>
      </c>
      <c r="B58" s="35" t="s">
        <v>37</v>
      </c>
      <c r="C58" s="15"/>
      <c r="D58" s="16"/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1</v>
      </c>
      <c r="K58" s="68">
        <v>0</v>
      </c>
      <c r="L58" s="68">
        <v>3</v>
      </c>
      <c r="M58" s="68">
        <v>0</v>
      </c>
      <c r="N58" s="68">
        <v>5</v>
      </c>
      <c r="O58" s="68"/>
      <c r="P58" s="68"/>
      <c r="Q58" s="68"/>
      <c r="R58" s="68"/>
      <c r="S58" s="68"/>
      <c r="T58" s="69">
        <f t="shared" si="0"/>
        <v>9</v>
      </c>
      <c r="U58" s="70"/>
      <c r="V58" s="71">
        <v>0.69965277777777779</v>
      </c>
      <c r="W58" s="72" t="s">
        <v>22</v>
      </c>
      <c r="X58" s="73"/>
      <c r="Y58" s="73"/>
      <c r="Z58" s="74"/>
      <c r="AA58" s="75"/>
      <c r="AB58" s="76"/>
      <c r="AC58" s="77" t="str">
        <f>TEXT(IF($E56="","",(IF($E57="",T56/(15-(COUNTIF($E56:$S56,""))),(IF($E58="",(T56+T57)/(30-(COUNTIF($E56:$S56,"")+COUNTIF($E57:$S57,""))), (T56+T57+T58)/(45-(COUNTIF($E56:$S56,"")+COUNTIF($E57:$S57,"")+COUNTIF($E58:$S58,"")))))))),"0,00")</f>
        <v>0,87</v>
      </c>
    </row>
    <row r="59" spans="1:29" ht="15.75" thickBot="1">
      <c r="A59" s="47">
        <v>215</v>
      </c>
      <c r="B59" s="48" t="s">
        <v>203</v>
      </c>
      <c r="C59" s="49" t="s">
        <v>204</v>
      </c>
      <c r="D59" s="49"/>
      <c r="E59" s="50">
        <v>0</v>
      </c>
      <c r="F59" s="50">
        <v>0</v>
      </c>
      <c r="G59" s="50">
        <v>3</v>
      </c>
      <c r="H59" s="50">
        <v>1</v>
      </c>
      <c r="I59" s="50">
        <v>2</v>
      </c>
      <c r="J59" s="50">
        <v>0</v>
      </c>
      <c r="K59" s="50">
        <v>0</v>
      </c>
      <c r="L59" s="50">
        <v>2</v>
      </c>
      <c r="M59" s="50">
        <v>1</v>
      </c>
      <c r="N59" s="50">
        <v>0</v>
      </c>
      <c r="O59" s="50"/>
      <c r="P59" s="50"/>
      <c r="Q59" s="50"/>
      <c r="R59" s="50"/>
      <c r="S59" s="50"/>
      <c r="T59" s="51">
        <f t="shared" si="0"/>
        <v>9</v>
      </c>
      <c r="U59" s="52"/>
      <c r="V59" s="53">
        <f>SUM(T59:T61)+IF(ISNUMBER(U59),U59,0)+IF(ISNUMBER(U60),U60,0)+IF(ISNUMBER(U61),U61,0)</f>
        <v>30</v>
      </c>
      <c r="W59" s="54">
        <f>COUNTIF($E59:$S59,0)+COUNTIF($E60:$S60,0)+COUNTIF($E61:$S61,0)</f>
        <v>12</v>
      </c>
      <c r="X59" s="54">
        <f>COUNTIF($E59:$S59,1)+COUNTIF($E60:$S60,1)+COUNTIF($E61:$S61,1)</f>
        <v>9</v>
      </c>
      <c r="Y59" s="54">
        <f>COUNTIF($E59:$S59,2)+COUNTIF($E60:$S60,2)+COUNTIF($E61:$S61,2)</f>
        <v>6</v>
      </c>
      <c r="Z59" s="54">
        <f>COUNTIF($E59:$S59,3)+COUNTIF($E60:$S60,3)+COUNTIF($E61:$S61,3)</f>
        <v>3</v>
      </c>
      <c r="AA59" s="54">
        <f>COUNTIF($E59:$S59,5)+COUNTIF($E60:$S60,5)+COUNTIF($E61:$S61,5)</f>
        <v>0</v>
      </c>
      <c r="AB59" s="55">
        <f>COUNTIF($E59:$S59,"5*")+COUNTIF($E60:$S60,"5*")+COUNTIF($E61:$S61,"5*")</f>
        <v>0</v>
      </c>
      <c r="AC59" s="56">
        <f>COUNTIF($E59:$S59,20)+COUNTIF($E60:$S60,20)+COUNTIF($E61:$S61,20)</f>
        <v>0</v>
      </c>
    </row>
    <row r="60" spans="1:29" ht="16.5" thickBot="1">
      <c r="A60" s="57" t="s">
        <v>205</v>
      </c>
      <c r="B60" s="58" t="s">
        <v>199</v>
      </c>
      <c r="C60" s="58" t="s">
        <v>72</v>
      </c>
      <c r="D60" s="58"/>
      <c r="E60" s="59">
        <v>3</v>
      </c>
      <c r="F60" s="59">
        <v>0</v>
      </c>
      <c r="G60" s="59">
        <v>0</v>
      </c>
      <c r="H60" s="59">
        <v>1</v>
      </c>
      <c r="I60" s="59">
        <v>2</v>
      </c>
      <c r="J60" s="59">
        <v>2</v>
      </c>
      <c r="K60" s="59">
        <v>1</v>
      </c>
      <c r="L60" s="59">
        <v>3</v>
      </c>
      <c r="M60" s="59">
        <v>1</v>
      </c>
      <c r="N60" s="59">
        <v>1</v>
      </c>
      <c r="O60" s="59"/>
      <c r="P60" s="59"/>
      <c r="Q60" s="59"/>
      <c r="R60" s="59"/>
      <c r="S60" s="59"/>
      <c r="T60" s="60">
        <f t="shared" si="0"/>
        <v>14</v>
      </c>
      <c r="U60" s="61"/>
      <c r="V60" s="62">
        <v>0.47847222222222213</v>
      </c>
      <c r="W60" s="63" t="s">
        <v>19</v>
      </c>
      <c r="X60" s="64"/>
      <c r="Y60" s="64"/>
      <c r="Z60" s="65"/>
      <c r="AA60" s="65"/>
      <c r="AB60" s="66"/>
      <c r="AC60" s="67" t="str">
        <f>TEXT( (V61-V60+0.00000000000001),"[hh].mm.ss")</f>
        <v>05.25.40</v>
      </c>
    </row>
    <row r="61" spans="1:29" ht="15.75" thickBot="1">
      <c r="A61" s="34" t="s">
        <v>20</v>
      </c>
      <c r="B61" s="35" t="s">
        <v>37</v>
      </c>
      <c r="C61" s="15"/>
      <c r="D61" s="16"/>
      <c r="E61" s="68">
        <v>0</v>
      </c>
      <c r="F61" s="68">
        <v>1</v>
      </c>
      <c r="G61" s="68">
        <v>2</v>
      </c>
      <c r="H61" s="68">
        <v>0</v>
      </c>
      <c r="I61" s="68">
        <v>2</v>
      </c>
      <c r="J61" s="68">
        <v>0</v>
      </c>
      <c r="K61" s="68">
        <v>1</v>
      </c>
      <c r="L61" s="68">
        <v>0</v>
      </c>
      <c r="M61" s="68">
        <v>1</v>
      </c>
      <c r="N61" s="68">
        <v>0</v>
      </c>
      <c r="O61" s="68"/>
      <c r="P61" s="68"/>
      <c r="Q61" s="68"/>
      <c r="R61" s="68"/>
      <c r="S61" s="68"/>
      <c r="T61" s="69">
        <f t="shared" si="0"/>
        <v>7</v>
      </c>
      <c r="U61" s="70"/>
      <c r="V61" s="71">
        <v>0.70462962962962961</v>
      </c>
      <c r="W61" s="72" t="s">
        <v>22</v>
      </c>
      <c r="X61" s="73"/>
      <c r="Y61" s="73"/>
      <c r="Z61" s="74"/>
      <c r="AA61" s="75"/>
      <c r="AB61" s="76"/>
      <c r="AC61" s="77" t="str">
        <f>TEXT(IF($E59="","",(IF($E60="",T59/(15-(COUNTIF($E59:$S59,""))),(IF($E61="",(T59+T60)/(30-(COUNTIF($E59:$S59,"")+COUNTIF($E60:$S60,""))), (T59+T60+T61)/(45-(COUNTIF($E59:$S59,"")+COUNTIF($E60:$S60,"")+COUNTIF($E61:$S61,"")))))))),"0,00")</f>
        <v>1,00</v>
      </c>
    </row>
    <row r="62" spans="1:29" ht="15.75" thickBot="1">
      <c r="A62" s="47">
        <v>248</v>
      </c>
      <c r="B62" s="48" t="s">
        <v>206</v>
      </c>
      <c r="C62" s="49" t="s">
        <v>15</v>
      </c>
      <c r="D62" s="49"/>
      <c r="E62" s="50">
        <v>1</v>
      </c>
      <c r="F62" s="50">
        <v>0</v>
      </c>
      <c r="G62" s="50">
        <v>0</v>
      </c>
      <c r="H62" s="50">
        <v>3</v>
      </c>
      <c r="I62" s="50">
        <v>0</v>
      </c>
      <c r="J62" s="50">
        <v>3</v>
      </c>
      <c r="K62" s="50">
        <v>0</v>
      </c>
      <c r="L62" s="50">
        <v>2</v>
      </c>
      <c r="M62" s="50">
        <v>2</v>
      </c>
      <c r="N62" s="50">
        <v>1</v>
      </c>
      <c r="O62" s="50"/>
      <c r="P62" s="50"/>
      <c r="Q62" s="50"/>
      <c r="R62" s="50"/>
      <c r="S62" s="50"/>
      <c r="T62" s="51">
        <f t="shared" si="0"/>
        <v>12</v>
      </c>
      <c r="U62" s="52"/>
      <c r="V62" s="53">
        <f>SUM(T62:T64)+IF(ISNUMBER(U62),U62,0)+IF(ISNUMBER(U63),U63,0)+IF(ISNUMBER(U64),U64,0)</f>
        <v>31</v>
      </c>
      <c r="W62" s="54">
        <f>COUNTIF($E62:$S62,0)+COUNTIF($E63:$S63,0)+COUNTIF($E64:$S64,0)</f>
        <v>13</v>
      </c>
      <c r="X62" s="54">
        <f>COUNTIF($E62:$S62,1)+COUNTIF($E63:$S63,1)+COUNTIF($E64:$S64,1)</f>
        <v>9</v>
      </c>
      <c r="Y62" s="54">
        <f>COUNTIF($E62:$S62,2)+COUNTIF($E63:$S63,2)+COUNTIF($E64:$S64,2)</f>
        <v>2</v>
      </c>
      <c r="Z62" s="54">
        <f>COUNTIF($E62:$S62,3)+COUNTIF($E63:$S63,3)+COUNTIF($E64:$S64,3)</f>
        <v>6</v>
      </c>
      <c r="AA62" s="54">
        <f>COUNTIF($E62:$S62,5)+COUNTIF($E63:$S63,5)+COUNTIF($E64:$S64,5)</f>
        <v>0</v>
      </c>
      <c r="AB62" s="55">
        <f>COUNTIF($E62:$S62,"5*")+COUNTIF($E63:$S63,"5*")+COUNTIF($E64:$S64,"5*")</f>
        <v>0</v>
      </c>
      <c r="AC62" s="56">
        <f>COUNTIF($E62:$S62,20)+COUNTIF($E63:$S63,20)+COUNTIF($E64:$S64,20)</f>
        <v>0</v>
      </c>
    </row>
    <row r="63" spans="1:29" ht="16.5" thickBot="1">
      <c r="A63" s="57" t="s">
        <v>207</v>
      </c>
      <c r="B63" s="58" t="s">
        <v>208</v>
      </c>
      <c r="C63" s="58" t="s">
        <v>36</v>
      </c>
      <c r="D63" s="58"/>
      <c r="E63" s="59">
        <v>1</v>
      </c>
      <c r="F63" s="59">
        <v>1</v>
      </c>
      <c r="G63" s="59">
        <v>1</v>
      </c>
      <c r="H63" s="59">
        <v>0</v>
      </c>
      <c r="I63" s="59">
        <v>3</v>
      </c>
      <c r="J63" s="59">
        <v>1</v>
      </c>
      <c r="K63" s="59">
        <v>0</v>
      </c>
      <c r="L63" s="59">
        <v>3</v>
      </c>
      <c r="M63" s="59">
        <v>0</v>
      </c>
      <c r="N63" s="59">
        <v>1</v>
      </c>
      <c r="O63" s="59"/>
      <c r="P63" s="59"/>
      <c r="Q63" s="59"/>
      <c r="R63" s="59"/>
      <c r="S63" s="59"/>
      <c r="T63" s="60">
        <f t="shared" si="0"/>
        <v>11</v>
      </c>
      <c r="U63" s="61"/>
      <c r="V63" s="62">
        <v>0.46736111111111106</v>
      </c>
      <c r="W63" s="63" t="s">
        <v>19</v>
      </c>
      <c r="X63" s="64"/>
      <c r="Y63" s="64"/>
      <c r="Z63" s="65"/>
      <c r="AA63" s="65"/>
      <c r="AB63" s="66"/>
      <c r="AC63" s="67" t="str">
        <f>TEXT( (V64-V63+0.00000000000001),"[hh].mm.ss")</f>
        <v>05.23.14</v>
      </c>
    </row>
    <row r="64" spans="1:29" ht="15.75" thickBot="1">
      <c r="A64" s="34" t="s">
        <v>20</v>
      </c>
      <c r="B64" s="35" t="s">
        <v>37</v>
      </c>
      <c r="C64" s="15"/>
      <c r="D64" s="16"/>
      <c r="E64" s="68">
        <v>0</v>
      </c>
      <c r="F64" s="68">
        <v>0</v>
      </c>
      <c r="G64" s="68">
        <v>0</v>
      </c>
      <c r="H64" s="68">
        <v>0</v>
      </c>
      <c r="I64" s="68">
        <v>3</v>
      </c>
      <c r="J64" s="68">
        <v>3</v>
      </c>
      <c r="K64" s="68">
        <v>0</v>
      </c>
      <c r="L64" s="68">
        <v>1</v>
      </c>
      <c r="M64" s="68">
        <v>0</v>
      </c>
      <c r="N64" s="68">
        <v>1</v>
      </c>
      <c r="O64" s="68"/>
      <c r="P64" s="68"/>
      <c r="Q64" s="68"/>
      <c r="R64" s="68"/>
      <c r="S64" s="68"/>
      <c r="T64" s="69">
        <f t="shared" si="0"/>
        <v>8</v>
      </c>
      <c r="U64" s="70"/>
      <c r="V64" s="71">
        <v>0.69182870370370375</v>
      </c>
      <c r="W64" s="72" t="s">
        <v>22</v>
      </c>
      <c r="X64" s="73"/>
      <c r="Y64" s="73"/>
      <c r="Z64" s="74"/>
      <c r="AA64" s="75"/>
      <c r="AB64" s="76"/>
      <c r="AC64" s="77" t="str">
        <f>TEXT(IF($E62="","",(IF($E63="",T62/(15-(COUNTIF($E62:$S62,""))),(IF($E64="",(T62+T63)/(30-(COUNTIF($E62:$S62,"")+COUNTIF($E63:$S63,""))), (T62+T63+T64)/(45-(COUNTIF($E62:$S62,"")+COUNTIF($E63:$S63,"")+COUNTIF($E64:$S64,"")))))))),"0,00")</f>
        <v>1,03</v>
      </c>
    </row>
    <row r="65" spans="1:29" ht="15.75" thickBot="1">
      <c r="A65" s="47">
        <v>245</v>
      </c>
      <c r="B65" s="48" t="s">
        <v>209</v>
      </c>
      <c r="C65" s="49" t="s">
        <v>210</v>
      </c>
      <c r="D65" s="49"/>
      <c r="E65" s="50">
        <v>0</v>
      </c>
      <c r="F65" s="50">
        <v>0</v>
      </c>
      <c r="G65" s="50">
        <v>1</v>
      </c>
      <c r="H65" s="50">
        <v>2</v>
      </c>
      <c r="I65" s="50">
        <v>5</v>
      </c>
      <c r="J65" s="50">
        <v>0</v>
      </c>
      <c r="K65" s="50">
        <v>0</v>
      </c>
      <c r="L65" s="50">
        <v>1</v>
      </c>
      <c r="M65" s="50">
        <v>3</v>
      </c>
      <c r="N65" s="50">
        <v>0</v>
      </c>
      <c r="O65" s="50"/>
      <c r="P65" s="50"/>
      <c r="Q65" s="50"/>
      <c r="R65" s="50"/>
      <c r="S65" s="50"/>
      <c r="T65" s="51">
        <f t="shared" si="0"/>
        <v>12</v>
      </c>
      <c r="U65" s="52"/>
      <c r="V65" s="53">
        <f>SUM(T65:T67)+IF(ISNUMBER(U65),U65,0)+IF(ISNUMBER(U66),U66,0)+IF(ISNUMBER(U67),U67,0)</f>
        <v>39</v>
      </c>
      <c r="W65" s="54">
        <f>COUNTIF($E65:$S65,0)+COUNTIF($E66:$S66,0)+COUNTIF($E67:$S67,0)</f>
        <v>14</v>
      </c>
      <c r="X65" s="54">
        <f>COUNTIF($E65:$S65,1)+COUNTIF($E66:$S66,1)+COUNTIF($E67:$S67,1)</f>
        <v>6</v>
      </c>
      <c r="Y65" s="54">
        <f>COUNTIF($E65:$S65,2)+COUNTIF($E66:$S66,2)+COUNTIF($E67:$S67,2)</f>
        <v>5</v>
      </c>
      <c r="Z65" s="54">
        <f>COUNTIF($E65:$S65,3)+COUNTIF($E66:$S66,3)+COUNTIF($E67:$S67,3)</f>
        <v>1</v>
      </c>
      <c r="AA65" s="54">
        <f>COUNTIF($E65:$S65,5)+COUNTIF($E66:$S66,5)+COUNTIF($E67:$S67,5)</f>
        <v>4</v>
      </c>
      <c r="AB65" s="55">
        <f>COUNTIF($E65:$S65,"5*")+COUNTIF($E66:$S66,"5*")+COUNTIF($E67:$S67,"5*")</f>
        <v>0</v>
      </c>
      <c r="AC65" s="56">
        <f>COUNTIF($E65:$S65,20)+COUNTIF($E66:$S66,20)+COUNTIF($E67:$S67,20)</f>
        <v>0</v>
      </c>
    </row>
    <row r="66" spans="1:29" ht="16.5" thickBot="1">
      <c r="A66" s="57" t="s">
        <v>211</v>
      </c>
      <c r="B66" s="58" t="s">
        <v>17</v>
      </c>
      <c r="C66" s="58" t="s">
        <v>186</v>
      </c>
      <c r="D66" s="58"/>
      <c r="E66" s="59">
        <v>0</v>
      </c>
      <c r="F66" s="59">
        <v>0</v>
      </c>
      <c r="G66" s="59">
        <v>1</v>
      </c>
      <c r="H66" s="59">
        <v>0</v>
      </c>
      <c r="I66" s="59">
        <v>1</v>
      </c>
      <c r="J66" s="59">
        <v>2</v>
      </c>
      <c r="K66" s="59">
        <v>0</v>
      </c>
      <c r="L66" s="59">
        <v>1</v>
      </c>
      <c r="M66" s="59">
        <v>0</v>
      </c>
      <c r="N66" s="59">
        <v>2</v>
      </c>
      <c r="O66" s="59"/>
      <c r="P66" s="59"/>
      <c r="Q66" s="59"/>
      <c r="R66" s="59"/>
      <c r="S66" s="59"/>
      <c r="T66" s="60">
        <f t="shared" si="0"/>
        <v>7</v>
      </c>
      <c r="U66" s="61"/>
      <c r="V66" s="62">
        <v>0.46944444444444439</v>
      </c>
      <c r="W66" s="63" t="s">
        <v>19</v>
      </c>
      <c r="X66" s="64"/>
      <c r="Y66" s="64"/>
      <c r="Z66" s="65"/>
      <c r="AA66" s="65"/>
      <c r="AB66" s="66"/>
      <c r="AC66" s="67" t="str">
        <f>TEXT( (V67-V66+0.00000000000001),"[hh].mm.ss")</f>
        <v>05.14.42</v>
      </c>
    </row>
    <row r="67" spans="1:29" ht="15.75" thickBot="1">
      <c r="A67" s="34" t="s">
        <v>20</v>
      </c>
      <c r="B67" s="35" t="s">
        <v>37</v>
      </c>
      <c r="C67" s="15"/>
      <c r="D67" s="16"/>
      <c r="E67" s="68">
        <v>5</v>
      </c>
      <c r="F67" s="68">
        <v>0</v>
      </c>
      <c r="G67" s="68">
        <v>2</v>
      </c>
      <c r="H67" s="68">
        <v>0</v>
      </c>
      <c r="I67" s="68">
        <v>2</v>
      </c>
      <c r="J67" s="68">
        <v>5</v>
      </c>
      <c r="K67" s="68">
        <v>0</v>
      </c>
      <c r="L67" s="68">
        <v>5</v>
      </c>
      <c r="M67" s="68">
        <v>0</v>
      </c>
      <c r="N67" s="68">
        <v>1</v>
      </c>
      <c r="O67" s="68"/>
      <c r="P67" s="68"/>
      <c r="Q67" s="68"/>
      <c r="R67" s="68"/>
      <c r="S67" s="68"/>
      <c r="T67" s="69">
        <f t="shared" si="0"/>
        <v>20</v>
      </c>
      <c r="U67" s="70"/>
      <c r="V67" s="71">
        <v>0.68798611111111108</v>
      </c>
      <c r="W67" s="72" t="s">
        <v>22</v>
      </c>
      <c r="X67" s="73"/>
      <c r="Y67" s="73"/>
      <c r="Z67" s="74"/>
      <c r="AA67" s="75"/>
      <c r="AB67" s="76"/>
      <c r="AC67" s="77" t="str">
        <f>TEXT(IF($E65="","",(IF($E66="",T65/(15-(COUNTIF($E65:$S65,""))),(IF($E67="",(T65+T66)/(30-(COUNTIF($E65:$S65,"")+COUNTIF($E66:$S66,""))), (T65+T66+T67)/(45-(COUNTIF($E65:$S65,"")+COUNTIF($E66:$S66,"")+COUNTIF($E67:$S67,"")))))))),"0,00")</f>
        <v>1,30</v>
      </c>
    </row>
    <row r="68" spans="1:29" ht="15.75" thickBot="1">
      <c r="A68" s="47">
        <v>218</v>
      </c>
      <c r="B68" s="48" t="s">
        <v>212</v>
      </c>
      <c r="C68" s="49" t="s">
        <v>78</v>
      </c>
      <c r="D68" s="49"/>
      <c r="E68" s="50">
        <v>1</v>
      </c>
      <c r="F68" s="50">
        <v>1</v>
      </c>
      <c r="G68" s="50">
        <v>3</v>
      </c>
      <c r="H68" s="50">
        <v>2</v>
      </c>
      <c r="I68" s="50">
        <v>1</v>
      </c>
      <c r="J68" s="50">
        <v>5</v>
      </c>
      <c r="K68" s="50">
        <v>1</v>
      </c>
      <c r="L68" s="50">
        <v>2</v>
      </c>
      <c r="M68" s="50">
        <v>1</v>
      </c>
      <c r="N68" s="50">
        <v>1</v>
      </c>
      <c r="O68" s="50"/>
      <c r="P68" s="50"/>
      <c r="Q68" s="50"/>
      <c r="R68" s="50"/>
      <c r="S68" s="50"/>
      <c r="T68" s="51">
        <f t="shared" si="0"/>
        <v>18</v>
      </c>
      <c r="U68" s="52"/>
      <c r="V68" s="53">
        <f>SUM(T68:T70)+IF(ISNUMBER(U68),U68,0)+IF(ISNUMBER(U69),U69,0)+IF(ISNUMBER(U70),U70,0)</f>
        <v>39</v>
      </c>
      <c r="W68" s="54">
        <f>COUNTIF($E68:$S68,0)+COUNTIF($E69:$S69,0)+COUNTIF($E70:$S70,0)</f>
        <v>9</v>
      </c>
      <c r="X68" s="54">
        <f>COUNTIF($E68:$S68,1)+COUNTIF($E69:$S69,1)+COUNTIF($E70:$S70,1)</f>
        <v>9</v>
      </c>
      <c r="Y68" s="54">
        <f>COUNTIF($E68:$S68,2)+COUNTIF($E69:$S69,2)+COUNTIF($E70:$S70,2)</f>
        <v>8</v>
      </c>
      <c r="Z68" s="54">
        <f>COUNTIF($E68:$S68,3)+COUNTIF($E69:$S69,3)+COUNTIF($E70:$S70,3)</f>
        <v>3</v>
      </c>
      <c r="AA68" s="54">
        <f>COUNTIF($E68:$S68,5)+COUNTIF($E69:$S69,5)+COUNTIF($E70:$S70,5)</f>
        <v>1</v>
      </c>
      <c r="AB68" s="55">
        <f>COUNTIF($E68:$S68,"5*")+COUNTIF($E69:$S69,"5*")+COUNTIF($E70:$S70,"5*")</f>
        <v>0</v>
      </c>
      <c r="AC68" s="56">
        <f>COUNTIF($E68:$S68,20)+COUNTIF($E69:$S69,20)+COUNTIF($E70:$S70,20)</f>
        <v>0</v>
      </c>
    </row>
    <row r="69" spans="1:29" ht="16.5" thickBot="1">
      <c r="A69" s="57" t="s">
        <v>213</v>
      </c>
      <c r="B69" s="58" t="s">
        <v>17</v>
      </c>
      <c r="C69" s="58" t="s">
        <v>106</v>
      </c>
      <c r="D69" s="58"/>
      <c r="E69" s="59">
        <v>2</v>
      </c>
      <c r="F69" s="59">
        <v>0</v>
      </c>
      <c r="G69" s="59">
        <v>1</v>
      </c>
      <c r="H69" s="59">
        <v>0</v>
      </c>
      <c r="I69" s="59">
        <v>3</v>
      </c>
      <c r="J69" s="59">
        <v>2</v>
      </c>
      <c r="K69" s="59">
        <v>0</v>
      </c>
      <c r="L69" s="59">
        <v>0</v>
      </c>
      <c r="M69" s="59">
        <v>1</v>
      </c>
      <c r="N69" s="59">
        <v>2</v>
      </c>
      <c r="O69" s="59"/>
      <c r="P69" s="59"/>
      <c r="Q69" s="59"/>
      <c r="R69" s="59"/>
      <c r="S69" s="59"/>
      <c r="T69" s="60">
        <f t="shared" si="0"/>
        <v>11</v>
      </c>
      <c r="U69" s="61"/>
      <c r="V69" s="62">
        <v>0.47638888888888881</v>
      </c>
      <c r="W69" s="63" t="s">
        <v>19</v>
      </c>
      <c r="X69" s="64"/>
      <c r="Y69" s="64"/>
      <c r="Z69" s="65"/>
      <c r="AA69" s="65"/>
      <c r="AB69" s="66"/>
      <c r="AC69" s="67" t="str">
        <f>TEXT( (V70-V69+0.00000000000001),"[hh].mm.ss")</f>
        <v>04.37.30</v>
      </c>
    </row>
    <row r="70" spans="1:29" ht="15.75" thickBot="1">
      <c r="A70" s="34" t="s">
        <v>20</v>
      </c>
      <c r="B70" s="35" t="s">
        <v>37</v>
      </c>
      <c r="C70" s="15"/>
      <c r="D70" s="16"/>
      <c r="E70" s="68">
        <v>0</v>
      </c>
      <c r="F70" s="68">
        <v>0</v>
      </c>
      <c r="G70" s="68">
        <v>0</v>
      </c>
      <c r="H70" s="68">
        <v>0</v>
      </c>
      <c r="I70" s="68">
        <v>3</v>
      </c>
      <c r="J70" s="68">
        <v>2</v>
      </c>
      <c r="K70" s="68">
        <v>0</v>
      </c>
      <c r="L70" s="68">
        <v>2</v>
      </c>
      <c r="M70" s="68">
        <v>2</v>
      </c>
      <c r="N70" s="68">
        <v>1</v>
      </c>
      <c r="O70" s="68"/>
      <c r="P70" s="68"/>
      <c r="Q70" s="68"/>
      <c r="R70" s="68"/>
      <c r="S70" s="68"/>
      <c r="T70" s="69">
        <f t="shared" si="0"/>
        <v>10</v>
      </c>
      <c r="U70" s="70"/>
      <c r="V70" s="71">
        <v>0.66909722222222223</v>
      </c>
      <c r="W70" s="72" t="s">
        <v>22</v>
      </c>
      <c r="X70" s="73"/>
      <c r="Y70" s="73"/>
      <c r="Z70" s="74"/>
      <c r="AA70" s="75"/>
      <c r="AB70" s="76"/>
      <c r="AC70" s="77" t="str">
        <f>TEXT(IF($E68="","",(IF($E69="",T68/(15-(COUNTIF($E68:$S68,""))),(IF($E70="",(T68+T69)/(30-(COUNTIF($E68:$S68,"")+COUNTIF($E69:$S69,""))), (T68+T69+T70)/(45-(COUNTIF($E68:$S68,"")+COUNTIF($E69:$S69,"")+COUNTIF($E70:$S70,"")))))))),"0,00")</f>
        <v>1,30</v>
      </c>
    </row>
    <row r="71" spans="1:29" ht="15.75" thickBot="1">
      <c r="A71" s="47">
        <v>212</v>
      </c>
      <c r="B71" s="48" t="s">
        <v>214</v>
      </c>
      <c r="C71" s="49" t="s">
        <v>215</v>
      </c>
      <c r="D71" s="49"/>
      <c r="E71" s="50">
        <v>0</v>
      </c>
      <c r="F71" s="50">
        <v>0</v>
      </c>
      <c r="G71" s="50">
        <v>0</v>
      </c>
      <c r="H71" s="50">
        <v>0</v>
      </c>
      <c r="I71" s="50">
        <v>2</v>
      </c>
      <c r="J71" s="50">
        <v>1</v>
      </c>
      <c r="K71" s="50">
        <v>20</v>
      </c>
      <c r="L71" s="50">
        <v>1</v>
      </c>
      <c r="M71" s="50">
        <v>1</v>
      </c>
      <c r="N71" s="50">
        <v>0</v>
      </c>
      <c r="O71" s="50"/>
      <c r="P71" s="50"/>
      <c r="Q71" s="50"/>
      <c r="R71" s="50"/>
      <c r="S71" s="50"/>
      <c r="T71" s="51">
        <f t="shared" si="0"/>
        <v>25</v>
      </c>
      <c r="U71" s="52"/>
      <c r="V71" s="53">
        <f>SUM(T71:T73)+IF(ISNUMBER(U71),U71,0)+IF(ISNUMBER(U72),U72,0)+IF(ISNUMBER(U73),U73,0)</f>
        <v>43</v>
      </c>
      <c r="W71" s="54">
        <f>COUNTIF($E71:$S71,0)+COUNTIF($E72:$S72,0)+COUNTIF($E73:$S73,0)</f>
        <v>17</v>
      </c>
      <c r="X71" s="54">
        <f>COUNTIF($E71:$S71,1)+COUNTIF($E72:$S72,1)+COUNTIF($E73:$S73,1)</f>
        <v>7</v>
      </c>
      <c r="Y71" s="54">
        <f>COUNTIF($E71:$S71,2)+COUNTIF($E72:$S72,2)+COUNTIF($E73:$S73,2)</f>
        <v>3</v>
      </c>
      <c r="Z71" s="54">
        <f>COUNTIF($E71:$S71,3)+COUNTIF($E72:$S72,3)+COUNTIF($E73:$S73,3)</f>
        <v>0</v>
      </c>
      <c r="AA71" s="54">
        <f>COUNTIF($E71:$S71,5)+COUNTIF($E72:$S72,5)+COUNTIF($E73:$S73,5)</f>
        <v>2</v>
      </c>
      <c r="AB71" s="55">
        <f>COUNTIF($E71:$S71,"5*")+COUNTIF($E72:$S72,"5*")+COUNTIF($E73:$S73,"5*")</f>
        <v>0</v>
      </c>
      <c r="AC71" s="56">
        <f>COUNTIF($E71:$S71,20)+COUNTIF($E72:$S72,20)+COUNTIF($E73:$S73,20)</f>
        <v>1</v>
      </c>
    </row>
    <row r="72" spans="1:29" ht="16.5" thickBot="1">
      <c r="A72" s="57" t="s">
        <v>216</v>
      </c>
      <c r="B72" s="58" t="s">
        <v>45</v>
      </c>
      <c r="C72" s="58" t="s">
        <v>18</v>
      </c>
      <c r="D72" s="58"/>
      <c r="E72" s="59">
        <v>0</v>
      </c>
      <c r="F72" s="59">
        <v>0</v>
      </c>
      <c r="G72" s="59">
        <v>0</v>
      </c>
      <c r="H72" s="59">
        <v>0</v>
      </c>
      <c r="I72" s="59">
        <v>1</v>
      </c>
      <c r="J72" s="59">
        <v>5</v>
      </c>
      <c r="K72" s="59">
        <v>0</v>
      </c>
      <c r="L72" s="59">
        <v>0</v>
      </c>
      <c r="M72" s="59">
        <v>0</v>
      </c>
      <c r="N72" s="59">
        <v>2</v>
      </c>
      <c r="O72" s="59"/>
      <c r="P72" s="59"/>
      <c r="Q72" s="59"/>
      <c r="R72" s="59"/>
      <c r="S72" s="59"/>
      <c r="T72" s="60">
        <f t="shared" ref="T72:T94" si="1">IF(E72="","",SUM(E72:S72)+(COUNTIF(E72:S72,"5*")*5))</f>
        <v>8</v>
      </c>
      <c r="U72" s="61"/>
      <c r="V72" s="62">
        <v>0.47986111111111102</v>
      </c>
      <c r="W72" s="63" t="s">
        <v>19</v>
      </c>
      <c r="X72" s="64"/>
      <c r="Y72" s="64"/>
      <c r="Z72" s="65"/>
      <c r="AA72" s="65"/>
      <c r="AB72" s="66"/>
      <c r="AC72" s="67" t="str">
        <f>TEXT( (V73-V72+0.00000000000001),"[hh].mm.ss")</f>
        <v>04.09.55</v>
      </c>
    </row>
    <row r="73" spans="1:29" ht="15.75" thickBot="1">
      <c r="A73" s="34" t="s">
        <v>20</v>
      </c>
      <c r="B73" s="35" t="s">
        <v>37</v>
      </c>
      <c r="C73" s="15"/>
      <c r="D73" s="16"/>
      <c r="E73" s="68">
        <v>0</v>
      </c>
      <c r="F73" s="68">
        <v>0</v>
      </c>
      <c r="G73" s="68">
        <v>0</v>
      </c>
      <c r="H73" s="68">
        <v>1</v>
      </c>
      <c r="I73" s="68">
        <v>5</v>
      </c>
      <c r="J73" s="68">
        <v>1</v>
      </c>
      <c r="K73" s="68">
        <v>0</v>
      </c>
      <c r="L73" s="68">
        <v>0</v>
      </c>
      <c r="M73" s="68">
        <v>1</v>
      </c>
      <c r="N73" s="68">
        <v>2</v>
      </c>
      <c r="O73" s="68"/>
      <c r="P73" s="68"/>
      <c r="Q73" s="68"/>
      <c r="R73" s="68"/>
      <c r="S73" s="68"/>
      <c r="T73" s="69">
        <f t="shared" si="1"/>
        <v>10</v>
      </c>
      <c r="U73" s="70"/>
      <c r="V73" s="71">
        <v>0.65341435185185182</v>
      </c>
      <c r="W73" s="72" t="s">
        <v>22</v>
      </c>
      <c r="X73" s="73"/>
      <c r="Y73" s="73"/>
      <c r="Z73" s="74"/>
      <c r="AA73" s="75"/>
      <c r="AB73" s="76"/>
      <c r="AC73" s="77" t="str">
        <f>TEXT(IF($E71="","",(IF($E72="",T71/(15-(COUNTIF($E71:$S71,""))),(IF($E73="",(T71+T72)/(30-(COUNTIF($E71:$S71,"")+COUNTIF($E72:$S72,""))), (T71+T72+T73)/(45-(COUNTIF($E71:$S71,"")+COUNTIF($E72:$S72,"")+COUNTIF($E73:$S73,"")))))))),"0,00")</f>
        <v>1,43</v>
      </c>
    </row>
    <row r="74" spans="1:29" ht="15.75" thickBot="1">
      <c r="A74" s="47">
        <v>249</v>
      </c>
      <c r="B74" s="48" t="s">
        <v>217</v>
      </c>
      <c r="C74" s="49" t="s">
        <v>218</v>
      </c>
      <c r="D74" s="49"/>
      <c r="E74" s="50">
        <v>2</v>
      </c>
      <c r="F74" s="50">
        <v>0</v>
      </c>
      <c r="G74" s="50">
        <v>0</v>
      </c>
      <c r="H74" s="50">
        <v>0</v>
      </c>
      <c r="I74" s="50">
        <v>3</v>
      </c>
      <c r="J74" s="50">
        <v>5</v>
      </c>
      <c r="K74" s="50">
        <v>0</v>
      </c>
      <c r="L74" s="50">
        <v>0</v>
      </c>
      <c r="M74" s="50">
        <v>3</v>
      </c>
      <c r="N74" s="50">
        <v>3</v>
      </c>
      <c r="O74" s="50"/>
      <c r="P74" s="50"/>
      <c r="Q74" s="50"/>
      <c r="R74" s="50"/>
      <c r="S74" s="50"/>
      <c r="T74" s="51">
        <f t="shared" si="1"/>
        <v>16</v>
      </c>
      <c r="U74" s="52"/>
      <c r="V74" s="53">
        <f>SUM(T74:T76)+IF(ISNUMBER(U74),U74,0)+IF(ISNUMBER(U75),U75,0)+IF(ISNUMBER(U76),U76,0)</f>
        <v>58</v>
      </c>
      <c r="W74" s="54">
        <f>COUNTIF($E74:$S74,0)+COUNTIF($E75:$S75,0)+COUNTIF($E76:$S76,0)</f>
        <v>9</v>
      </c>
      <c r="X74" s="54">
        <f>COUNTIF($E74:$S74,1)+COUNTIF($E75:$S75,1)+COUNTIF($E76:$S76,1)</f>
        <v>5</v>
      </c>
      <c r="Y74" s="54">
        <f>COUNTIF($E74:$S74,2)+COUNTIF($E75:$S75,2)+COUNTIF($E76:$S76,2)</f>
        <v>5</v>
      </c>
      <c r="Z74" s="54">
        <f>COUNTIF($E74:$S74,3)+COUNTIF($E75:$S75,3)+COUNTIF($E76:$S76,3)</f>
        <v>9</v>
      </c>
      <c r="AA74" s="54">
        <f>COUNTIF($E74:$S74,5)+COUNTIF($E75:$S75,5)+COUNTIF($E76:$S76,5)</f>
        <v>2</v>
      </c>
      <c r="AB74" s="55">
        <f>COUNTIF($E74:$S74,"5*")+COUNTIF($E75:$S75,"5*")+COUNTIF($E76:$S76,"5*")</f>
        <v>0</v>
      </c>
      <c r="AC74" s="56">
        <f>COUNTIF($E74:$S74,20)+COUNTIF($E75:$S75,20)+COUNTIF($E76:$S76,20)</f>
        <v>0</v>
      </c>
    </row>
    <row r="75" spans="1:29" ht="16.5" thickBot="1">
      <c r="A75" s="57" t="s">
        <v>219</v>
      </c>
      <c r="B75" s="58" t="s">
        <v>17</v>
      </c>
      <c r="C75" s="58" t="s">
        <v>25</v>
      </c>
      <c r="D75" s="58"/>
      <c r="E75" s="59">
        <v>1</v>
      </c>
      <c r="F75" s="59">
        <v>0</v>
      </c>
      <c r="G75" s="59">
        <v>1</v>
      </c>
      <c r="H75" s="59">
        <v>2</v>
      </c>
      <c r="I75" s="59">
        <v>5</v>
      </c>
      <c r="J75" s="59">
        <v>1</v>
      </c>
      <c r="K75" s="59">
        <v>3</v>
      </c>
      <c r="L75" s="59">
        <v>3</v>
      </c>
      <c r="M75" s="59">
        <v>2</v>
      </c>
      <c r="N75" s="59">
        <v>3</v>
      </c>
      <c r="O75" s="59"/>
      <c r="P75" s="59"/>
      <c r="Q75" s="59"/>
      <c r="R75" s="59"/>
      <c r="S75" s="59"/>
      <c r="T75" s="60">
        <f t="shared" si="1"/>
        <v>21</v>
      </c>
      <c r="U75" s="61"/>
      <c r="V75" s="62">
        <v>0.46597222222222218</v>
      </c>
      <c r="W75" s="63" t="s">
        <v>19</v>
      </c>
      <c r="X75" s="64"/>
      <c r="Y75" s="64"/>
      <c r="Z75" s="65"/>
      <c r="AA75" s="65"/>
      <c r="AB75" s="66"/>
      <c r="AC75" s="67" t="str">
        <f>TEXT( (V76-V75+0.00000000000001),"[hh].mm.ss")</f>
        <v>05.35.29</v>
      </c>
    </row>
    <row r="76" spans="1:29" ht="15.75" thickBot="1">
      <c r="A76" s="34" t="s">
        <v>20</v>
      </c>
      <c r="B76" s="35" t="s">
        <v>37</v>
      </c>
      <c r="C76" s="15"/>
      <c r="D76" s="16"/>
      <c r="E76" s="68">
        <v>0</v>
      </c>
      <c r="F76" s="68">
        <v>0</v>
      </c>
      <c r="G76" s="68">
        <v>1</v>
      </c>
      <c r="H76" s="68">
        <v>2</v>
      </c>
      <c r="I76" s="68">
        <v>3</v>
      </c>
      <c r="J76" s="68">
        <v>3</v>
      </c>
      <c r="K76" s="68">
        <v>1</v>
      </c>
      <c r="L76" s="68">
        <v>0</v>
      </c>
      <c r="M76" s="68">
        <v>2</v>
      </c>
      <c r="N76" s="68">
        <v>3</v>
      </c>
      <c r="O76" s="68"/>
      <c r="P76" s="68"/>
      <c r="Q76" s="68"/>
      <c r="R76" s="68"/>
      <c r="S76" s="68"/>
      <c r="T76" s="69">
        <f t="shared" si="1"/>
        <v>15</v>
      </c>
      <c r="U76" s="70">
        <v>6</v>
      </c>
      <c r="V76" s="71">
        <v>0.69894675925925931</v>
      </c>
      <c r="W76" s="72" t="s">
        <v>22</v>
      </c>
      <c r="X76" s="73"/>
      <c r="Y76" s="73"/>
      <c r="Z76" s="74"/>
      <c r="AA76" s="75"/>
      <c r="AB76" s="76"/>
      <c r="AC76" s="77" t="str">
        <f>TEXT(IF($E74="","",(IF($E75="",T74/(15-(COUNTIF($E74:$S74,""))),(IF($E76="",(T74+T75)/(30-(COUNTIF($E74:$S74,"")+COUNTIF($E75:$S75,""))), (T74+T75+T76)/(45-(COUNTIF($E74:$S74,"")+COUNTIF($E75:$S75,"")+COUNTIF($E76:$S76,"")))))))),"0,00")</f>
        <v>1,73</v>
      </c>
    </row>
    <row r="77" spans="1:29" ht="15.75" thickBot="1">
      <c r="A77" s="47">
        <v>242</v>
      </c>
      <c r="B77" s="48" t="s">
        <v>220</v>
      </c>
      <c r="C77" s="49" t="s">
        <v>221</v>
      </c>
      <c r="D77" s="49"/>
      <c r="E77" s="50">
        <v>5</v>
      </c>
      <c r="F77" s="50">
        <v>1</v>
      </c>
      <c r="G77" s="50">
        <v>3</v>
      </c>
      <c r="H77" s="50">
        <v>0</v>
      </c>
      <c r="I77" s="50">
        <v>5</v>
      </c>
      <c r="J77" s="50">
        <v>2</v>
      </c>
      <c r="K77" s="50">
        <v>0</v>
      </c>
      <c r="L77" s="50">
        <v>5</v>
      </c>
      <c r="M77" s="50">
        <v>5</v>
      </c>
      <c r="N77" s="50">
        <v>2</v>
      </c>
      <c r="O77" s="50"/>
      <c r="P77" s="50"/>
      <c r="Q77" s="50"/>
      <c r="R77" s="50"/>
      <c r="S77" s="50"/>
      <c r="T77" s="51">
        <f t="shared" si="1"/>
        <v>28</v>
      </c>
      <c r="U77" s="52"/>
      <c r="V77" s="53">
        <f>SUM(T77:T79)+IF(ISNUMBER(U77),U77,0)+IF(ISNUMBER(U78),U78,0)+IF(ISNUMBER(U79),U79,0)</f>
        <v>72</v>
      </c>
      <c r="W77" s="54">
        <f>COUNTIF($E77:$S77,0)+COUNTIF($E78:$S78,0)+COUNTIF($E79:$S79,0)</f>
        <v>8</v>
      </c>
      <c r="X77" s="54">
        <f>COUNTIF($E77:$S77,1)+COUNTIF($E78:$S78,1)+COUNTIF($E79:$S79,1)</f>
        <v>7</v>
      </c>
      <c r="Y77" s="54">
        <f>COUNTIF($E77:$S77,2)+COUNTIF($E78:$S78,2)+COUNTIF($E79:$S79,2)</f>
        <v>2</v>
      </c>
      <c r="Z77" s="54">
        <f>COUNTIF($E77:$S77,3)+COUNTIF($E78:$S78,3)+COUNTIF($E79:$S79,3)</f>
        <v>5</v>
      </c>
      <c r="AA77" s="54">
        <f>COUNTIF($E77:$S77,5)+COUNTIF($E78:$S78,5)+COUNTIF($E79:$S79,5)</f>
        <v>8</v>
      </c>
      <c r="AB77" s="55">
        <f>COUNTIF($E77:$S77,"5*")+COUNTIF($E78:$S78,"5*")+COUNTIF($E79:$S79,"5*")</f>
        <v>0</v>
      </c>
      <c r="AC77" s="56">
        <f>COUNTIF($E77:$S77,20)+COUNTIF($E78:$S78,20)+COUNTIF($E79:$S79,20)</f>
        <v>0</v>
      </c>
    </row>
    <row r="78" spans="1:29" ht="16.5" thickBot="1">
      <c r="A78" s="57" t="s">
        <v>222</v>
      </c>
      <c r="B78" s="58" t="s">
        <v>17</v>
      </c>
      <c r="C78" s="58" t="s">
        <v>186</v>
      </c>
      <c r="D78" s="58"/>
      <c r="E78" s="59">
        <v>3</v>
      </c>
      <c r="F78" s="59">
        <v>0</v>
      </c>
      <c r="G78" s="59">
        <v>1</v>
      </c>
      <c r="H78" s="59">
        <v>5</v>
      </c>
      <c r="I78" s="59">
        <v>3</v>
      </c>
      <c r="J78" s="59">
        <v>3</v>
      </c>
      <c r="K78" s="59">
        <v>0</v>
      </c>
      <c r="L78" s="59">
        <v>0</v>
      </c>
      <c r="M78" s="59">
        <v>1</v>
      </c>
      <c r="N78" s="59">
        <v>0</v>
      </c>
      <c r="O78" s="59"/>
      <c r="P78" s="59"/>
      <c r="Q78" s="59"/>
      <c r="R78" s="59"/>
      <c r="S78" s="59"/>
      <c r="T78" s="60">
        <f t="shared" si="1"/>
        <v>16</v>
      </c>
      <c r="U78" s="61"/>
      <c r="V78" s="62">
        <v>0.47152777777777771</v>
      </c>
      <c r="W78" s="63" t="s">
        <v>19</v>
      </c>
      <c r="X78" s="64"/>
      <c r="Y78" s="64"/>
      <c r="Z78" s="65"/>
      <c r="AA78" s="65"/>
      <c r="AB78" s="66"/>
      <c r="AC78" s="67" t="str">
        <f>TEXT( (V79-V78+0.00000000000001),"[hh].mm.ss")</f>
        <v>05.35.03</v>
      </c>
    </row>
    <row r="79" spans="1:29" ht="15.75" thickBot="1">
      <c r="A79" s="34" t="s">
        <v>20</v>
      </c>
      <c r="B79" s="35" t="s">
        <v>37</v>
      </c>
      <c r="C79" s="15"/>
      <c r="D79" s="16"/>
      <c r="E79" s="68">
        <v>0</v>
      </c>
      <c r="F79" s="68">
        <v>1</v>
      </c>
      <c r="G79" s="68">
        <v>0</v>
      </c>
      <c r="H79" s="68">
        <v>5</v>
      </c>
      <c r="I79" s="68">
        <v>5</v>
      </c>
      <c r="J79" s="68">
        <v>5</v>
      </c>
      <c r="K79" s="68">
        <v>1</v>
      </c>
      <c r="L79" s="68">
        <v>3</v>
      </c>
      <c r="M79" s="68">
        <v>1</v>
      </c>
      <c r="N79" s="68">
        <v>1</v>
      </c>
      <c r="O79" s="68"/>
      <c r="P79" s="68"/>
      <c r="Q79" s="68"/>
      <c r="R79" s="68"/>
      <c r="S79" s="68"/>
      <c r="T79" s="69">
        <f t="shared" si="1"/>
        <v>22</v>
      </c>
      <c r="U79" s="70">
        <v>6</v>
      </c>
      <c r="V79" s="71">
        <v>0.70420138888888895</v>
      </c>
      <c r="W79" s="72" t="s">
        <v>22</v>
      </c>
      <c r="X79" s="73"/>
      <c r="Y79" s="73"/>
      <c r="Z79" s="74"/>
      <c r="AA79" s="75"/>
      <c r="AB79" s="76"/>
      <c r="AC79" s="77" t="str">
        <f>TEXT(IF($E77="","",(IF($E78="",T77/(15-(COUNTIF($E77:$S77,""))),(IF($E79="",(T77+T78)/(30-(COUNTIF($E77:$S77,"")+COUNTIF($E78:$S78,""))), (T77+T78+T79)/(45-(COUNTIF($E77:$S77,"")+COUNTIF($E78:$S78,"")+COUNTIF($E79:$S79,"")))))))),"0,00")</f>
        <v>2,20</v>
      </c>
    </row>
    <row r="80" spans="1:29" ht="15.75" thickBot="1">
      <c r="A80" s="47">
        <v>217</v>
      </c>
      <c r="B80" s="48" t="s">
        <v>223</v>
      </c>
      <c r="C80" s="49" t="s">
        <v>224</v>
      </c>
      <c r="D80" s="49"/>
      <c r="E80" s="50">
        <v>3</v>
      </c>
      <c r="F80" s="50">
        <v>2</v>
      </c>
      <c r="G80" s="50">
        <v>3</v>
      </c>
      <c r="H80" s="50">
        <v>3</v>
      </c>
      <c r="I80" s="50">
        <v>3</v>
      </c>
      <c r="J80" s="50">
        <v>3</v>
      </c>
      <c r="K80" s="50">
        <v>1</v>
      </c>
      <c r="L80" s="50">
        <v>1</v>
      </c>
      <c r="M80" s="50">
        <v>3</v>
      </c>
      <c r="N80" s="50">
        <v>5</v>
      </c>
      <c r="O80" s="50"/>
      <c r="P80" s="50"/>
      <c r="Q80" s="50"/>
      <c r="R80" s="50"/>
      <c r="S80" s="50"/>
      <c r="T80" s="51">
        <f t="shared" si="1"/>
        <v>27</v>
      </c>
      <c r="U80" s="52"/>
      <c r="V80" s="53">
        <f>SUM(T80:T82)+IF(ISNUMBER(U80),U80,0)+IF(ISNUMBER(U81),U81,0)+IF(ISNUMBER(U82),U82,0)</f>
        <v>83</v>
      </c>
      <c r="W80" s="54">
        <f>COUNTIF($E80:$S80,0)+COUNTIF($E81:$S81,0)+COUNTIF($E82:$S82,0)</f>
        <v>1</v>
      </c>
      <c r="X80" s="54">
        <f>COUNTIF($E80:$S80,1)+COUNTIF($E81:$S81,1)+COUNTIF($E82:$S82,1)</f>
        <v>5</v>
      </c>
      <c r="Y80" s="54">
        <f>COUNTIF($E80:$S80,2)+COUNTIF($E81:$S81,2)+COUNTIF($E82:$S82,2)</f>
        <v>2</v>
      </c>
      <c r="Z80" s="54">
        <f>COUNTIF($E80:$S80,3)+COUNTIF($E81:$S81,3)+COUNTIF($E82:$S82,3)</f>
        <v>18</v>
      </c>
      <c r="AA80" s="54">
        <f>COUNTIF($E80:$S80,5)+COUNTIF($E81:$S81,5)+COUNTIF($E82:$S82,5)</f>
        <v>4</v>
      </c>
      <c r="AB80" s="55">
        <f>COUNTIF($E80:$S80,"5*")+COUNTIF($E81:$S81,"5*")+COUNTIF($E82:$S82,"5*")</f>
        <v>0</v>
      </c>
      <c r="AC80" s="56">
        <f>COUNTIF($E80:$S80,20)+COUNTIF($E81:$S81,20)+COUNTIF($E82:$S82,20)</f>
        <v>0</v>
      </c>
    </row>
    <row r="81" spans="1:29" ht="16.5" thickBot="1">
      <c r="A81" s="57" t="s">
        <v>225</v>
      </c>
      <c r="B81" s="58" t="s">
        <v>17</v>
      </c>
      <c r="C81" s="58" t="s">
        <v>18</v>
      </c>
      <c r="D81" s="58"/>
      <c r="E81" s="59">
        <v>3</v>
      </c>
      <c r="F81" s="59">
        <v>1</v>
      </c>
      <c r="G81" s="59">
        <v>3</v>
      </c>
      <c r="H81" s="59">
        <v>2</v>
      </c>
      <c r="I81" s="59">
        <v>3</v>
      </c>
      <c r="J81" s="59">
        <v>3</v>
      </c>
      <c r="K81" s="59">
        <v>3</v>
      </c>
      <c r="L81" s="59">
        <v>3</v>
      </c>
      <c r="M81" s="59">
        <v>3</v>
      </c>
      <c r="N81" s="59">
        <v>3</v>
      </c>
      <c r="O81" s="59"/>
      <c r="P81" s="59"/>
      <c r="Q81" s="59"/>
      <c r="R81" s="59"/>
      <c r="S81" s="59"/>
      <c r="T81" s="60">
        <f t="shared" si="1"/>
        <v>27</v>
      </c>
      <c r="U81" s="61"/>
      <c r="V81" s="62">
        <v>0.47708333333333325</v>
      </c>
      <c r="W81" s="63" t="s">
        <v>19</v>
      </c>
      <c r="X81" s="64"/>
      <c r="Y81" s="64"/>
      <c r="Z81" s="65"/>
      <c r="AA81" s="65"/>
      <c r="AB81" s="66"/>
      <c r="AC81" s="67" t="str">
        <f>TEXT( (V82-V81+0.00000000000001),"[hh].mm.ss")</f>
        <v>05.05.25</v>
      </c>
    </row>
    <row r="82" spans="1:29" ht="15.75" thickBot="1">
      <c r="A82" s="34" t="s">
        <v>20</v>
      </c>
      <c r="B82" s="35" t="s">
        <v>37</v>
      </c>
      <c r="C82" s="15"/>
      <c r="D82" s="16"/>
      <c r="E82" s="68">
        <v>0</v>
      </c>
      <c r="F82" s="68">
        <v>1</v>
      </c>
      <c r="G82" s="68">
        <v>3</v>
      </c>
      <c r="H82" s="68">
        <v>3</v>
      </c>
      <c r="I82" s="68">
        <v>5</v>
      </c>
      <c r="J82" s="68">
        <v>3</v>
      </c>
      <c r="K82" s="68">
        <v>1</v>
      </c>
      <c r="L82" s="68">
        <v>5</v>
      </c>
      <c r="M82" s="68">
        <v>3</v>
      </c>
      <c r="N82" s="68">
        <v>5</v>
      </c>
      <c r="O82" s="68"/>
      <c r="P82" s="68"/>
      <c r="Q82" s="68"/>
      <c r="R82" s="68"/>
      <c r="S82" s="68"/>
      <c r="T82" s="69">
        <f t="shared" si="1"/>
        <v>29</v>
      </c>
      <c r="U82" s="70"/>
      <c r="V82" s="71">
        <v>0.68917824074074074</v>
      </c>
      <c r="W82" s="72" t="s">
        <v>22</v>
      </c>
      <c r="X82" s="73"/>
      <c r="Y82" s="73"/>
      <c r="Z82" s="74"/>
      <c r="AA82" s="75"/>
      <c r="AB82" s="76"/>
      <c r="AC82" s="77" t="str">
        <f>TEXT(IF($E80="","",(IF($E81="",T80/(15-(COUNTIF($E80:$S80,""))),(IF($E82="",(T80+T81)/(30-(COUNTIF($E80:$S80,"")+COUNTIF($E81:$S81,""))), (T80+T81+T82)/(45-(COUNTIF($E80:$S80,"")+COUNTIF($E81:$S81,"")+COUNTIF($E82:$S82,"")))))))),"0,00")</f>
        <v>2,77</v>
      </c>
    </row>
    <row r="83" spans="1:29" ht="15.75" thickBot="1">
      <c r="A83" s="47">
        <v>244</v>
      </c>
      <c r="B83" s="48" t="s">
        <v>226</v>
      </c>
      <c r="C83" s="49" t="s">
        <v>62</v>
      </c>
      <c r="D83" s="49"/>
      <c r="E83" s="50">
        <v>3</v>
      </c>
      <c r="F83" s="50">
        <v>0</v>
      </c>
      <c r="G83" s="50">
        <v>3</v>
      </c>
      <c r="H83" s="50">
        <v>0</v>
      </c>
      <c r="I83" s="50">
        <v>5</v>
      </c>
      <c r="J83" s="50">
        <v>3</v>
      </c>
      <c r="K83" s="50">
        <v>3</v>
      </c>
      <c r="L83" s="50">
        <v>3</v>
      </c>
      <c r="M83" s="50">
        <v>3</v>
      </c>
      <c r="N83" s="50">
        <v>5</v>
      </c>
      <c r="O83" s="50"/>
      <c r="P83" s="50"/>
      <c r="Q83" s="50"/>
      <c r="R83" s="50"/>
      <c r="S83" s="50"/>
      <c r="T83" s="51">
        <f t="shared" si="1"/>
        <v>28</v>
      </c>
      <c r="U83" s="52"/>
      <c r="V83" s="53">
        <f>SUM(T83:T85)+IF(ISNUMBER(U83),U83,0)+IF(ISNUMBER(U84),U84,0)+IF(ISNUMBER(U85),U85,0)</f>
        <v>88</v>
      </c>
      <c r="W83" s="54">
        <f>COUNTIF($E83:$S83,0)+COUNTIF($E84:$S84,0)+COUNTIF($E85:$S85,0)</f>
        <v>3</v>
      </c>
      <c r="X83" s="54">
        <f>COUNTIF($E83:$S83,1)+COUNTIF($E84:$S84,1)+COUNTIF($E85:$S85,1)</f>
        <v>2</v>
      </c>
      <c r="Y83" s="54">
        <f>COUNTIF($E83:$S83,2)+COUNTIF($E84:$S84,2)+COUNTIF($E85:$S85,2)</f>
        <v>1</v>
      </c>
      <c r="Z83" s="54">
        <f>COUNTIF($E83:$S83,3)+COUNTIF($E84:$S84,3)+COUNTIF($E85:$S85,3)</f>
        <v>18</v>
      </c>
      <c r="AA83" s="54">
        <f>COUNTIF($E83:$S83,5)+COUNTIF($E84:$S84,5)+COUNTIF($E85:$S85,5)</f>
        <v>6</v>
      </c>
      <c r="AB83" s="55">
        <f>COUNTIF($E83:$S83,"5*")+COUNTIF($E84:$S84,"5*")+COUNTIF($E85:$S85,"5*")</f>
        <v>0</v>
      </c>
      <c r="AC83" s="56">
        <f>COUNTIF($E83:$S83,20)+COUNTIF($E84:$S84,20)+COUNTIF($E85:$S85,20)</f>
        <v>0</v>
      </c>
    </row>
    <row r="84" spans="1:29" ht="16.5" thickBot="1">
      <c r="A84" s="57" t="s">
        <v>227</v>
      </c>
      <c r="B84" s="58" t="s">
        <v>17</v>
      </c>
      <c r="C84" s="58" t="s">
        <v>18</v>
      </c>
      <c r="D84" s="58"/>
      <c r="E84" s="59">
        <v>3</v>
      </c>
      <c r="F84" s="59">
        <v>1</v>
      </c>
      <c r="G84" s="59">
        <v>3</v>
      </c>
      <c r="H84" s="59">
        <v>5</v>
      </c>
      <c r="I84" s="59">
        <v>3</v>
      </c>
      <c r="J84" s="59">
        <v>3</v>
      </c>
      <c r="K84" s="59">
        <v>3</v>
      </c>
      <c r="L84" s="59">
        <v>5</v>
      </c>
      <c r="M84" s="59">
        <v>3</v>
      </c>
      <c r="N84" s="59">
        <v>3</v>
      </c>
      <c r="O84" s="59"/>
      <c r="P84" s="59"/>
      <c r="Q84" s="59"/>
      <c r="R84" s="59"/>
      <c r="S84" s="59"/>
      <c r="T84" s="60">
        <f t="shared" si="1"/>
        <v>32</v>
      </c>
      <c r="U84" s="61"/>
      <c r="V84" s="62">
        <v>0.4680555555555555</v>
      </c>
      <c r="W84" s="63" t="s">
        <v>19</v>
      </c>
      <c r="X84" s="64"/>
      <c r="Y84" s="64"/>
      <c r="Z84" s="65"/>
      <c r="AA84" s="65"/>
      <c r="AB84" s="66"/>
      <c r="AC84" s="67" t="str">
        <f>TEXT( (V85-V84+0.00000000000001),"[hh].mm.ss")</f>
        <v>05.28.37</v>
      </c>
    </row>
    <row r="85" spans="1:29" ht="15.75" thickBot="1">
      <c r="A85" s="34" t="s">
        <v>20</v>
      </c>
      <c r="B85" s="35" t="s">
        <v>37</v>
      </c>
      <c r="C85" s="15"/>
      <c r="D85" s="16"/>
      <c r="E85" s="68">
        <v>2</v>
      </c>
      <c r="F85" s="68">
        <v>1</v>
      </c>
      <c r="G85" s="68">
        <v>3</v>
      </c>
      <c r="H85" s="68">
        <v>3</v>
      </c>
      <c r="I85" s="68">
        <v>5</v>
      </c>
      <c r="J85" s="68">
        <v>3</v>
      </c>
      <c r="K85" s="68">
        <v>0</v>
      </c>
      <c r="L85" s="68">
        <v>3</v>
      </c>
      <c r="M85" s="68">
        <v>3</v>
      </c>
      <c r="N85" s="68">
        <v>5</v>
      </c>
      <c r="O85" s="68"/>
      <c r="P85" s="68"/>
      <c r="Q85" s="68"/>
      <c r="R85" s="68"/>
      <c r="S85" s="68"/>
      <c r="T85" s="69">
        <f t="shared" si="1"/>
        <v>28</v>
      </c>
      <c r="U85" s="70"/>
      <c r="V85" s="71">
        <v>0.69626157407407396</v>
      </c>
      <c r="W85" s="72" t="s">
        <v>22</v>
      </c>
      <c r="X85" s="73"/>
      <c r="Y85" s="73"/>
      <c r="Z85" s="74"/>
      <c r="AA85" s="75"/>
      <c r="AB85" s="76"/>
      <c r="AC85" s="77" t="str">
        <f>TEXT(IF($E83="","",(IF($E84="",T83/(15-(COUNTIF($E83:$S83,""))),(IF($E85="",(T83+T84)/(30-(COUNTIF($E83:$S83,"")+COUNTIF($E84:$S84,""))), (T83+T84+T85)/(45-(COUNTIF($E83:$S83,"")+COUNTIF($E84:$S84,"")+COUNTIF($E85:$S85,"")))))))),"0,00")</f>
        <v>2,93</v>
      </c>
    </row>
    <row r="86" spans="1:29" ht="15.75" thickBot="1">
      <c r="A86" s="47">
        <v>243</v>
      </c>
      <c r="B86" s="48" t="s">
        <v>228</v>
      </c>
      <c r="C86" s="49" t="s">
        <v>39</v>
      </c>
      <c r="D86" s="49"/>
      <c r="E86" s="50">
        <v>3</v>
      </c>
      <c r="F86" s="50">
        <v>2</v>
      </c>
      <c r="G86" s="50">
        <v>3</v>
      </c>
      <c r="H86" s="50">
        <v>5</v>
      </c>
      <c r="I86" s="50">
        <v>5</v>
      </c>
      <c r="J86" s="50">
        <v>5</v>
      </c>
      <c r="K86" s="50">
        <v>1</v>
      </c>
      <c r="L86" s="50">
        <v>3</v>
      </c>
      <c r="M86" s="50">
        <v>3</v>
      </c>
      <c r="N86" s="50">
        <v>5</v>
      </c>
      <c r="O86" s="50"/>
      <c r="P86" s="50"/>
      <c r="Q86" s="50"/>
      <c r="R86" s="50"/>
      <c r="S86" s="50"/>
      <c r="T86" s="51">
        <f t="shared" si="1"/>
        <v>35</v>
      </c>
      <c r="U86" s="52"/>
      <c r="V86" s="53">
        <f>SUM(T86:T88)+IF(ISNUMBER(U86),U86,0)+IF(ISNUMBER(U87),U87,0)+IF(ISNUMBER(U88),U88,0)</f>
        <v>102</v>
      </c>
      <c r="W86" s="54">
        <f>COUNTIF($E86:$S86,0)+COUNTIF($E87:$S87,0)+COUNTIF($E88:$S88,0)</f>
        <v>0</v>
      </c>
      <c r="X86" s="54">
        <f>COUNTIF($E86:$S86,1)+COUNTIF($E87:$S87,1)+COUNTIF($E88:$S88,1)</f>
        <v>2</v>
      </c>
      <c r="Y86" s="54">
        <f>COUNTIF($E86:$S86,2)+COUNTIF($E87:$S87,2)+COUNTIF($E88:$S88,2)</f>
        <v>1</v>
      </c>
      <c r="Z86" s="54">
        <f>COUNTIF($E86:$S86,3)+COUNTIF($E87:$S87,3)+COUNTIF($E88:$S88,3)</f>
        <v>19</v>
      </c>
      <c r="AA86" s="54">
        <f>COUNTIF($E86:$S86,5)+COUNTIF($E87:$S87,5)+COUNTIF($E88:$S88,5)</f>
        <v>8</v>
      </c>
      <c r="AB86" s="55">
        <f>COUNTIF($E86:$S86,"5*")+COUNTIF($E87:$S87,"5*")+COUNTIF($E88:$S88,"5*")</f>
        <v>0</v>
      </c>
      <c r="AC86" s="56">
        <f>COUNTIF($E86:$S86,20)+COUNTIF($E87:$S87,20)+COUNTIF($E88:$S88,20)</f>
        <v>0</v>
      </c>
    </row>
    <row r="87" spans="1:29" ht="16.5" thickBot="1">
      <c r="A87" s="57" t="s">
        <v>229</v>
      </c>
      <c r="B87" s="58" t="s">
        <v>17</v>
      </c>
      <c r="C87" s="58" t="s">
        <v>36</v>
      </c>
      <c r="D87" s="58"/>
      <c r="E87" s="59">
        <v>3</v>
      </c>
      <c r="F87" s="59">
        <v>5</v>
      </c>
      <c r="G87" s="59">
        <v>3</v>
      </c>
      <c r="H87" s="59">
        <v>3</v>
      </c>
      <c r="I87" s="59">
        <v>3</v>
      </c>
      <c r="J87" s="59">
        <v>5</v>
      </c>
      <c r="K87" s="59">
        <v>3</v>
      </c>
      <c r="L87" s="59">
        <v>5</v>
      </c>
      <c r="M87" s="59">
        <v>3</v>
      </c>
      <c r="N87" s="59">
        <v>3</v>
      </c>
      <c r="O87" s="59"/>
      <c r="P87" s="59"/>
      <c r="Q87" s="59"/>
      <c r="R87" s="59"/>
      <c r="S87" s="59"/>
      <c r="T87" s="60">
        <f t="shared" si="1"/>
        <v>36</v>
      </c>
      <c r="U87" s="61"/>
      <c r="V87" s="62">
        <v>0.47083333333333327</v>
      </c>
      <c r="W87" s="63" t="s">
        <v>19</v>
      </c>
      <c r="X87" s="64"/>
      <c r="Y87" s="64"/>
      <c r="Z87" s="65"/>
      <c r="AA87" s="65"/>
      <c r="AB87" s="66"/>
      <c r="AC87" s="67" t="str">
        <f>TEXT( (V88-V87+0.00000000000001),"[hh].mm.ss")</f>
        <v>05.30.59</v>
      </c>
    </row>
    <row r="88" spans="1:29" ht="15.75" thickBot="1">
      <c r="A88" s="34" t="s">
        <v>20</v>
      </c>
      <c r="B88" s="35" t="s">
        <v>37</v>
      </c>
      <c r="C88" s="15"/>
      <c r="D88" s="16"/>
      <c r="E88" s="68">
        <v>5</v>
      </c>
      <c r="F88" s="68">
        <v>1</v>
      </c>
      <c r="G88" s="68">
        <v>3</v>
      </c>
      <c r="H88" s="68">
        <v>3</v>
      </c>
      <c r="I88" s="68">
        <v>3</v>
      </c>
      <c r="J88" s="68">
        <v>3</v>
      </c>
      <c r="K88" s="68">
        <v>3</v>
      </c>
      <c r="L88" s="68">
        <v>3</v>
      </c>
      <c r="M88" s="68">
        <v>3</v>
      </c>
      <c r="N88" s="68">
        <v>3</v>
      </c>
      <c r="O88" s="68"/>
      <c r="P88" s="68"/>
      <c r="Q88" s="68"/>
      <c r="R88" s="68"/>
      <c r="S88" s="68"/>
      <c r="T88" s="69">
        <f t="shared" si="1"/>
        <v>30</v>
      </c>
      <c r="U88" s="70">
        <v>1</v>
      </c>
      <c r="V88" s="71">
        <v>0.70068287037037036</v>
      </c>
      <c r="W88" s="72" t="s">
        <v>22</v>
      </c>
      <c r="X88" s="73"/>
      <c r="Y88" s="73"/>
      <c r="Z88" s="74"/>
      <c r="AA88" s="75"/>
      <c r="AB88" s="76"/>
      <c r="AC88" s="77" t="str">
        <f>TEXT(IF($E86="","",(IF($E87="",T86/(15-(COUNTIF($E86:$S86,""))),(IF($E88="",(T86+T87)/(30-(COUNTIF($E86:$S86,"")+COUNTIF($E87:$S87,""))), (T86+T87+T88)/(45-(COUNTIF($E86:$S86,"")+COUNTIF($E87:$S87,"")+COUNTIF($E88:$S88,"")))))))),"0,00")</f>
        <v>3,37</v>
      </c>
    </row>
    <row r="89" spans="1:29" ht="15.75" thickBot="1">
      <c r="A89" s="47">
        <v>247</v>
      </c>
      <c r="B89" s="48" t="s">
        <v>230</v>
      </c>
      <c r="C89" s="49" t="s">
        <v>231</v>
      </c>
      <c r="D89" s="49"/>
      <c r="E89" s="50">
        <v>3</v>
      </c>
      <c r="F89" s="50">
        <v>5</v>
      </c>
      <c r="G89" s="50">
        <v>3</v>
      </c>
      <c r="H89" s="50">
        <v>3</v>
      </c>
      <c r="I89" s="50">
        <v>3</v>
      </c>
      <c r="J89" s="50">
        <v>5</v>
      </c>
      <c r="K89" s="50">
        <v>3</v>
      </c>
      <c r="L89" s="50">
        <v>3</v>
      </c>
      <c r="M89" s="50">
        <v>3</v>
      </c>
      <c r="N89" s="50">
        <v>3</v>
      </c>
      <c r="O89" s="50"/>
      <c r="P89" s="50"/>
      <c r="Q89" s="50"/>
      <c r="R89" s="50"/>
      <c r="S89" s="50"/>
      <c r="T89" s="51">
        <f t="shared" si="1"/>
        <v>34</v>
      </c>
      <c r="U89" s="52"/>
      <c r="V89" s="53">
        <f>SUM(T89:T91)+IF(ISNUMBER(U89),U89,0)+IF(ISNUMBER(U90),U90,0)+IF(ISNUMBER(U91),U91,0)</f>
        <v>93</v>
      </c>
      <c r="W89" s="54">
        <f>COUNTIF($E89:$S89,0)+COUNTIF($E90:$S90,0)+COUNTIF($E91:$S91,0)</f>
        <v>0</v>
      </c>
      <c r="X89" s="54">
        <f>COUNTIF($E89:$S89,1)+COUNTIF($E90:$S90,1)+COUNTIF($E91:$S91,1)</f>
        <v>3</v>
      </c>
      <c r="Y89" s="54">
        <f>COUNTIF($E89:$S89,2)+COUNTIF($E90:$S90,2)+COUNTIF($E91:$S91,2)</f>
        <v>1</v>
      </c>
      <c r="Z89" s="54">
        <f>COUNTIF($E89:$S89,3)+COUNTIF($E90:$S90,3)+COUNTIF($E91:$S91,3)</f>
        <v>21</v>
      </c>
      <c r="AA89" s="54">
        <f>COUNTIF($E89:$S89,5)+COUNTIF($E90:$S90,5)+COUNTIF($E91:$S91,5)</f>
        <v>5</v>
      </c>
      <c r="AB89" s="55">
        <f>COUNTIF($E89:$S89,"5*")+COUNTIF($E90:$S90,"5*")+COUNTIF($E91:$S91,"5*")</f>
        <v>0</v>
      </c>
      <c r="AC89" s="56">
        <f>COUNTIF($E89:$S89,20)+COUNTIF($E90:$S90,20)+COUNTIF($E91:$S91,20)</f>
        <v>0</v>
      </c>
    </row>
    <row r="90" spans="1:29" ht="16.5" thickBot="1">
      <c r="A90" s="57"/>
      <c r="B90" s="58" t="s">
        <v>17</v>
      </c>
      <c r="C90" s="58" t="s">
        <v>18</v>
      </c>
      <c r="D90" s="58"/>
      <c r="E90" s="59">
        <v>3</v>
      </c>
      <c r="F90" s="59">
        <v>1</v>
      </c>
      <c r="G90" s="59">
        <v>3</v>
      </c>
      <c r="H90" s="59">
        <v>5</v>
      </c>
      <c r="I90" s="59">
        <v>5</v>
      </c>
      <c r="J90" s="59">
        <v>3</v>
      </c>
      <c r="K90" s="59">
        <v>3</v>
      </c>
      <c r="L90" s="59">
        <v>3</v>
      </c>
      <c r="M90" s="59">
        <v>3</v>
      </c>
      <c r="N90" s="59">
        <v>3</v>
      </c>
      <c r="O90" s="59"/>
      <c r="P90" s="59"/>
      <c r="Q90" s="59"/>
      <c r="R90" s="59"/>
      <c r="S90" s="59"/>
      <c r="T90" s="60">
        <f t="shared" si="1"/>
        <v>32</v>
      </c>
      <c r="U90" s="61"/>
      <c r="V90" s="62">
        <v>0.46666666666666662</v>
      </c>
      <c r="W90" s="63" t="s">
        <v>19</v>
      </c>
      <c r="X90" s="64"/>
      <c r="Y90" s="64"/>
      <c r="Z90" s="65"/>
      <c r="AA90" s="65"/>
      <c r="AB90" s="66"/>
      <c r="AC90" s="67" t="str">
        <f>TEXT( (V91-V90+0.00000000000001),"[hh].mm.ss")</f>
        <v>05.52.20</v>
      </c>
    </row>
    <row r="91" spans="1:29" ht="15.75" thickBot="1">
      <c r="A91" s="34" t="s">
        <v>20</v>
      </c>
      <c r="B91" s="35" t="s">
        <v>37</v>
      </c>
      <c r="C91" s="15"/>
      <c r="D91" s="16"/>
      <c r="E91" s="68">
        <v>2</v>
      </c>
      <c r="F91" s="68">
        <v>1</v>
      </c>
      <c r="G91" s="68">
        <v>3</v>
      </c>
      <c r="H91" s="68">
        <v>5</v>
      </c>
      <c r="I91" s="68">
        <v>3</v>
      </c>
      <c r="J91" s="68">
        <v>3</v>
      </c>
      <c r="K91" s="68">
        <v>1</v>
      </c>
      <c r="L91" s="68">
        <v>3</v>
      </c>
      <c r="M91" s="68">
        <v>3</v>
      </c>
      <c r="N91" s="68">
        <v>3</v>
      </c>
      <c r="O91" s="68"/>
      <c r="P91" s="68"/>
      <c r="Q91" s="68"/>
      <c r="R91" s="68"/>
      <c r="S91" s="68"/>
      <c r="T91" s="69">
        <f t="shared" si="1"/>
        <v>27</v>
      </c>
      <c r="U91" s="70" t="s">
        <v>6</v>
      </c>
      <c r="V91" s="71">
        <v>0.71134259259259258</v>
      </c>
      <c r="W91" s="72" t="s">
        <v>22</v>
      </c>
      <c r="X91" s="73"/>
      <c r="Y91" s="73"/>
      <c r="Z91" s="74"/>
      <c r="AA91" s="75"/>
      <c r="AB91" s="76"/>
      <c r="AC91" s="77" t="str">
        <f>TEXT(IF($E89="","",(IF($E90="",T89/(15-(COUNTIF($E89:$S89,""))),(IF($E91="",(T89+T90)/(30-(COUNTIF($E89:$S89,"")+COUNTIF($E90:$S90,""))), (T89+T90+T91)/(45-(COUNTIF($E89:$S89,"")+COUNTIF($E90:$S90,"")+COUNTIF($E91:$S91,"")))))))),"0,00")</f>
        <v>3,10</v>
      </c>
    </row>
    <row r="92" spans="1:29" ht="15.75" thickBot="1">
      <c r="A92" s="47">
        <v>232</v>
      </c>
      <c r="B92" s="48" t="s">
        <v>232</v>
      </c>
      <c r="C92" s="49" t="s">
        <v>78</v>
      </c>
      <c r="D92" s="49"/>
      <c r="E92" s="50">
        <v>0</v>
      </c>
      <c r="F92" s="50">
        <v>0</v>
      </c>
      <c r="G92" s="50">
        <v>0</v>
      </c>
      <c r="H92" s="50">
        <v>1</v>
      </c>
      <c r="I92" s="50">
        <v>2</v>
      </c>
      <c r="J92" s="50">
        <v>1</v>
      </c>
      <c r="K92" s="50">
        <v>0</v>
      </c>
      <c r="L92" s="50">
        <v>2</v>
      </c>
      <c r="M92" s="50">
        <v>1</v>
      </c>
      <c r="N92" s="50">
        <v>3</v>
      </c>
      <c r="O92" s="50"/>
      <c r="P92" s="50"/>
      <c r="Q92" s="50"/>
      <c r="R92" s="50"/>
      <c r="S92" s="50"/>
      <c r="T92" s="51">
        <f t="shared" si="1"/>
        <v>10</v>
      </c>
      <c r="U92" s="52" t="s">
        <v>6</v>
      </c>
      <c r="V92" s="53">
        <f>SUM(T92:T94)+IF(ISNUMBER(U92),U92,0)+IF(ISNUMBER(U93),U93,0)+IF(ISNUMBER(U94),U94,0)</f>
        <v>10</v>
      </c>
      <c r="W92" s="54">
        <f>COUNTIF($E92:$S92,0)+COUNTIF($E93:$S93,0)+COUNTIF($E94:$S94,0)</f>
        <v>4</v>
      </c>
      <c r="X92" s="54">
        <f>COUNTIF($E92:$S92,1)+COUNTIF($E93:$S93,1)+COUNTIF($E94:$S94,1)</f>
        <v>3</v>
      </c>
      <c r="Y92" s="54">
        <f>COUNTIF($E92:$S92,2)+COUNTIF($E93:$S93,2)+COUNTIF($E94:$S94,2)</f>
        <v>2</v>
      </c>
      <c r="Z92" s="54">
        <f>COUNTIF($E92:$S92,3)+COUNTIF($E93:$S93,3)+COUNTIF($E94:$S94,3)</f>
        <v>1</v>
      </c>
      <c r="AA92" s="54">
        <f>COUNTIF($E92:$S92,5)+COUNTIF($E93:$S93,5)+COUNTIF($E94:$S94,5)</f>
        <v>0</v>
      </c>
      <c r="AB92" s="55">
        <f>COUNTIF($E92:$S92,"5*")+COUNTIF($E93:$S93,"5*")+COUNTIF($E94:$S94,"5*")</f>
        <v>0</v>
      </c>
      <c r="AC92" s="56">
        <f>COUNTIF($E92:$S92,20)+COUNTIF($E93:$S93,20)+COUNTIF($E94:$S94,20)</f>
        <v>0</v>
      </c>
    </row>
    <row r="93" spans="1:29" ht="16.5" thickBot="1">
      <c r="A93" s="57"/>
      <c r="B93" s="58" t="s">
        <v>17</v>
      </c>
      <c r="C93" s="58" t="s">
        <v>36</v>
      </c>
      <c r="D93" s="58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60" t="str">
        <f t="shared" si="1"/>
        <v/>
      </c>
      <c r="U93" s="61"/>
      <c r="V93" s="62">
        <v>0.47361111111111104</v>
      </c>
      <c r="W93" s="63" t="s">
        <v>19</v>
      </c>
      <c r="X93" s="64"/>
      <c r="Y93" s="64"/>
      <c r="Z93" s="65"/>
      <c r="AA93" s="65"/>
      <c r="AB93" s="66"/>
      <c r="AC93" s="67" t="str">
        <f>TEXT( (V94-V93+0.00000000000001),"[hh].mm.ss")</f>
        <v>00.00.00</v>
      </c>
    </row>
    <row r="94" spans="1:29" ht="15.75" thickBot="1">
      <c r="A94" s="34" t="s">
        <v>20</v>
      </c>
      <c r="B94" s="35" t="s">
        <v>37</v>
      </c>
      <c r="C94" s="15"/>
      <c r="D94" s="16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9" t="str">
        <f t="shared" si="1"/>
        <v/>
      </c>
      <c r="U94" s="70"/>
      <c r="V94" s="71">
        <v>0.47361111111111104</v>
      </c>
      <c r="W94" s="72" t="s">
        <v>22</v>
      </c>
      <c r="X94" s="73"/>
      <c r="Y94" s="73"/>
      <c r="Z94" s="74"/>
      <c r="AA94" s="75"/>
      <c r="AB94" s="76"/>
      <c r="AC94" s="77" t="str">
        <f>TEXT(IF($E92="","",(IF($E93="",T92/(15-(COUNTIF($E92:$S92,""))),(IF($E94="",(T92+T93)/(30-(COUNTIF($E92:$S92,"")+COUNTIF($E93:$S93,""))), (T92+T93+T94)/(45-(COUNTIF($E92:$S92,"")+COUNTIF($E93:$S93,"")+COUNTIF($E94:$S94,"")))))))),"0,00")</f>
        <v>1,00</v>
      </c>
    </row>
    <row r="95" spans="1:29" ht="50.25" thickTop="1">
      <c r="A95" s="85" t="s">
        <v>0</v>
      </c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7"/>
    </row>
    <row r="96" spans="1:29" ht="50.25" thickBot="1">
      <c r="A96" s="1"/>
      <c r="B96" s="84" t="s">
        <v>10</v>
      </c>
      <c r="C96" s="84"/>
      <c r="D96" s="84"/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2" t="s">
        <v>11</v>
      </c>
      <c r="AC96" s="3"/>
    </row>
    <row r="97" spans="1:29" ht="34.5">
      <c r="A97" s="4"/>
      <c r="B97" s="5" t="s">
        <v>249</v>
      </c>
      <c r="C97" s="6"/>
      <c r="D97" s="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8">
        <v>2</v>
      </c>
    </row>
    <row r="98" spans="1:29" ht="15.75">
      <c r="A98" s="9">
        <v>0</v>
      </c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1" t="s">
        <v>251</v>
      </c>
      <c r="AB98" s="12"/>
      <c r="AC98" s="13"/>
    </row>
    <row r="99" spans="1:29" ht="16.5" thickBot="1">
      <c r="A99" s="1"/>
      <c r="B99" s="14" t="s">
        <v>250</v>
      </c>
      <c r="C99" s="15"/>
      <c r="D99" s="15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7" t="s">
        <v>253</v>
      </c>
      <c r="P99" s="16"/>
      <c r="Q99" s="16"/>
      <c r="R99" s="16"/>
      <c r="S99" s="16"/>
      <c r="T99" s="18"/>
      <c r="U99" s="18"/>
      <c r="V99" s="19">
        <v>43569</v>
      </c>
      <c r="W99" s="20"/>
      <c r="X99" s="20"/>
      <c r="Y99" s="20"/>
      <c r="Z99" s="18"/>
      <c r="AA99" s="21" t="s">
        <v>252</v>
      </c>
      <c r="AB99" s="22"/>
      <c r="AC99" s="23"/>
    </row>
    <row r="100" spans="1:29">
      <c r="A100" s="24"/>
      <c r="B100" s="25"/>
      <c r="C100" s="25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7" t="s">
        <v>3</v>
      </c>
      <c r="U100" s="28"/>
      <c r="V100" s="29"/>
      <c r="W100" s="30" t="s">
        <v>4</v>
      </c>
      <c r="X100" s="31"/>
      <c r="Y100" s="31"/>
      <c r="Z100" s="32"/>
      <c r="AA100" s="32"/>
      <c r="AB100" s="32"/>
      <c r="AC100" s="33"/>
    </row>
    <row r="101" spans="1:29" ht="15.75" thickBot="1">
      <c r="A101" s="34"/>
      <c r="B101" s="35"/>
      <c r="C101" s="35"/>
      <c r="D101" s="35"/>
      <c r="E101" s="36">
        <v>1</v>
      </c>
      <c r="F101" s="36">
        <v>2</v>
      </c>
      <c r="G101" s="36">
        <v>3</v>
      </c>
      <c r="H101" s="36">
        <v>4</v>
      </c>
      <c r="I101" s="36">
        <v>5</v>
      </c>
      <c r="J101" s="36">
        <v>6</v>
      </c>
      <c r="K101" s="36">
        <v>7</v>
      </c>
      <c r="L101" s="36">
        <v>8</v>
      </c>
      <c r="M101" s="36">
        <v>9</v>
      </c>
      <c r="N101" s="36">
        <v>10</v>
      </c>
      <c r="O101" s="36">
        <v>11</v>
      </c>
      <c r="P101" s="36">
        <v>12</v>
      </c>
      <c r="Q101" s="36">
        <v>13</v>
      </c>
      <c r="R101" s="36">
        <v>14</v>
      </c>
      <c r="S101" s="36">
        <v>15</v>
      </c>
      <c r="T101" s="37" t="s">
        <v>5</v>
      </c>
      <c r="U101" s="37" t="s">
        <v>6</v>
      </c>
      <c r="V101" s="38" t="s">
        <v>7</v>
      </c>
      <c r="W101" s="39">
        <v>0</v>
      </c>
      <c r="X101" s="40">
        <v>1</v>
      </c>
      <c r="Y101" s="40">
        <v>2</v>
      </c>
      <c r="Z101" s="40">
        <v>3</v>
      </c>
      <c r="AA101" s="40">
        <v>5</v>
      </c>
      <c r="AB101" s="41" t="s">
        <v>8</v>
      </c>
      <c r="AC101" s="42">
        <v>20</v>
      </c>
    </row>
    <row r="102" spans="1:29" ht="15.75" thickBot="1">
      <c r="A102" s="47">
        <v>202</v>
      </c>
      <c r="B102" s="48" t="s">
        <v>162</v>
      </c>
      <c r="C102" s="49" t="s">
        <v>163</v>
      </c>
      <c r="D102" s="49"/>
      <c r="E102" s="50">
        <v>0</v>
      </c>
      <c r="F102" s="50">
        <v>1</v>
      </c>
      <c r="G102" s="50">
        <v>0</v>
      </c>
      <c r="H102" s="50">
        <v>0</v>
      </c>
      <c r="I102" s="50">
        <v>0</v>
      </c>
      <c r="J102" s="50">
        <v>1</v>
      </c>
      <c r="K102" s="50">
        <v>0</v>
      </c>
      <c r="L102" s="50">
        <v>1</v>
      </c>
      <c r="M102" s="50">
        <v>0</v>
      </c>
      <c r="N102" s="50">
        <v>2</v>
      </c>
      <c r="O102" s="50"/>
      <c r="P102" s="50"/>
      <c r="Q102" s="50"/>
      <c r="R102" s="50"/>
      <c r="S102" s="50"/>
      <c r="T102" s="51">
        <f t="shared" ref="T102:T149" si="2">IF(E102="","",SUM(E102:S102)+(COUNTIF(E102:S102,"5*")*5))</f>
        <v>5</v>
      </c>
      <c r="U102" s="52"/>
      <c r="V102" s="53">
        <f>SUM(T102:T104)+IF(ISNUMBER(U102),U102,0)+IF(ISNUMBER(U103),U103,0)+IF(ISNUMBER(U104),U104,0)</f>
        <v>7</v>
      </c>
      <c r="W102" s="54">
        <f>COUNTIF($E102:$S102,0)+COUNTIF($E103:$S103,0)+COUNTIF($E104:$S104,0)</f>
        <v>25</v>
      </c>
      <c r="X102" s="54">
        <f>COUNTIF($E102:$S102,1)+COUNTIF($E103:$S103,1)+COUNTIF($E104:$S104,1)</f>
        <v>3</v>
      </c>
      <c r="Y102" s="54">
        <f>COUNTIF($E102:$S102,2)+COUNTIF($E103:$S103,2)+COUNTIF($E104:$S104,2)</f>
        <v>2</v>
      </c>
      <c r="Z102" s="54">
        <f>COUNTIF($E102:$S102,3)+COUNTIF($E103:$S103,3)+COUNTIF($E104:$S104,3)</f>
        <v>0</v>
      </c>
      <c r="AA102" s="54">
        <f>COUNTIF($E102:$S102,5)+COUNTIF($E103:$S103,5)+COUNTIF($E104:$S104,5)</f>
        <v>0</v>
      </c>
      <c r="AB102" s="55">
        <f>COUNTIF($E102:$S102,"5*")+COUNTIF($E103:$S103,"5*")+COUNTIF($E104:$S104,"5*")</f>
        <v>0</v>
      </c>
      <c r="AC102" s="56">
        <f>COUNTIF($E102:$S102,20)+COUNTIF($E103:$S103,20)+COUNTIF($E104:$S104,20)</f>
        <v>0</v>
      </c>
    </row>
    <row r="103" spans="1:29" ht="16.5" thickBot="1">
      <c r="A103" s="57" t="s">
        <v>16</v>
      </c>
      <c r="B103" s="58" t="s">
        <v>45</v>
      </c>
      <c r="C103" s="58" t="s">
        <v>36</v>
      </c>
      <c r="D103" s="58"/>
      <c r="E103" s="59">
        <v>0</v>
      </c>
      <c r="F103" s="59">
        <v>0</v>
      </c>
      <c r="G103" s="59">
        <v>0</v>
      </c>
      <c r="H103" s="59">
        <v>0</v>
      </c>
      <c r="I103" s="59">
        <v>2</v>
      </c>
      <c r="J103" s="59">
        <v>0</v>
      </c>
      <c r="K103" s="59">
        <v>0</v>
      </c>
      <c r="L103" s="59">
        <v>0</v>
      </c>
      <c r="M103" s="59">
        <v>0</v>
      </c>
      <c r="N103" s="59">
        <v>0</v>
      </c>
      <c r="O103" s="59"/>
      <c r="P103" s="59"/>
      <c r="Q103" s="59"/>
      <c r="R103" s="59"/>
      <c r="S103" s="59"/>
      <c r="T103" s="60">
        <f t="shared" si="2"/>
        <v>2</v>
      </c>
      <c r="U103" s="61"/>
      <c r="V103" s="62">
        <v>0.4368055555555555</v>
      </c>
      <c r="W103" s="63" t="s">
        <v>19</v>
      </c>
      <c r="X103" s="64"/>
      <c r="Y103" s="64"/>
      <c r="Z103" s="65"/>
      <c r="AA103" s="65"/>
      <c r="AB103" s="66"/>
      <c r="AC103" s="67" t="str">
        <f>TEXT( (V104-V103+0.00000000000001),"[hh].mm.ss")</f>
        <v>03.33.39</v>
      </c>
    </row>
    <row r="104" spans="1:29" ht="15.75" thickBot="1">
      <c r="A104" s="34" t="s">
        <v>20</v>
      </c>
      <c r="B104" s="35" t="s">
        <v>37</v>
      </c>
      <c r="C104" s="15"/>
      <c r="D104" s="16"/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</v>
      </c>
      <c r="K104" s="68">
        <v>0</v>
      </c>
      <c r="L104" s="68">
        <v>0</v>
      </c>
      <c r="M104" s="68">
        <v>0</v>
      </c>
      <c r="N104" s="68">
        <v>0</v>
      </c>
      <c r="O104" s="68"/>
      <c r="P104" s="68"/>
      <c r="Q104" s="68"/>
      <c r="R104" s="68"/>
      <c r="S104" s="68"/>
      <c r="T104" s="69">
        <f t="shared" si="2"/>
        <v>0</v>
      </c>
      <c r="U104" s="70"/>
      <c r="V104" s="71">
        <v>0.5851736111111111</v>
      </c>
      <c r="W104" s="72" t="s">
        <v>22</v>
      </c>
      <c r="X104" s="73"/>
      <c r="Y104" s="73"/>
      <c r="Z104" s="74"/>
      <c r="AA104" s="75"/>
      <c r="AB104" s="76"/>
      <c r="AC104" s="77" t="str">
        <f>TEXT(IF($E102="","",(IF($E103="",T102/(15-(COUNTIF($E102:$S102,""))),(IF($E104="",(T102+T103)/(30-(COUNTIF($E102:$S102,"")+COUNTIF($E103:$S103,""))), (T102+T103+T104)/(45-(COUNTIF($E102:$S102,"")+COUNTIF($E103:$S103,"")+COUNTIF($E104:$S104,"")))))))),"0,00")</f>
        <v>0,23</v>
      </c>
    </row>
    <row r="105" spans="1:29" ht="15.75" thickBot="1">
      <c r="A105" s="47">
        <v>213</v>
      </c>
      <c r="B105" s="48" t="s">
        <v>158</v>
      </c>
      <c r="C105" s="49" t="s">
        <v>15</v>
      </c>
      <c r="D105" s="49"/>
      <c r="E105" s="50">
        <v>0</v>
      </c>
      <c r="F105" s="50">
        <v>0</v>
      </c>
      <c r="G105" s="50">
        <v>0</v>
      </c>
      <c r="H105" s="50">
        <v>3</v>
      </c>
      <c r="I105" s="50">
        <v>0</v>
      </c>
      <c r="J105" s="50">
        <v>3</v>
      </c>
      <c r="K105" s="50">
        <v>0</v>
      </c>
      <c r="L105" s="50">
        <v>2</v>
      </c>
      <c r="M105" s="50">
        <v>0</v>
      </c>
      <c r="N105" s="50">
        <v>2</v>
      </c>
      <c r="O105" s="50"/>
      <c r="P105" s="50"/>
      <c r="Q105" s="50"/>
      <c r="R105" s="50"/>
      <c r="S105" s="50"/>
      <c r="T105" s="51">
        <f t="shared" si="2"/>
        <v>10</v>
      </c>
      <c r="U105" s="52"/>
      <c r="V105" s="53">
        <f>SUM(T105:T107)+IF(ISNUMBER(U105),U105,0)+IF(ISNUMBER(U106),U106,0)+IF(ISNUMBER(U107),U107,0)</f>
        <v>12</v>
      </c>
      <c r="W105" s="54">
        <f>COUNTIF($E105:$S105,0)+COUNTIF($E106:$S106,0)+COUNTIF($E107:$S107,0)</f>
        <v>24</v>
      </c>
      <c r="X105" s="54">
        <f>COUNTIF($E105:$S105,1)+COUNTIF($E106:$S106,1)+COUNTIF($E107:$S107,1)</f>
        <v>2</v>
      </c>
      <c r="Y105" s="54">
        <f>COUNTIF($E105:$S105,2)+COUNTIF($E106:$S106,2)+COUNTIF($E107:$S107,2)</f>
        <v>2</v>
      </c>
      <c r="Z105" s="54">
        <f>COUNTIF($E105:$S105,3)+COUNTIF($E106:$S106,3)+COUNTIF($E107:$S107,3)</f>
        <v>2</v>
      </c>
      <c r="AA105" s="54">
        <f>COUNTIF($E105:$S105,5)+COUNTIF($E106:$S106,5)+COUNTIF($E107:$S107,5)</f>
        <v>0</v>
      </c>
      <c r="AB105" s="55">
        <f>COUNTIF($E105:$S105,"5*")+COUNTIF($E106:$S106,"5*")+COUNTIF($E107:$S107,"5*")</f>
        <v>0</v>
      </c>
      <c r="AC105" s="56">
        <f>COUNTIF($E105:$S105,20)+COUNTIF($E106:$S106,20)+COUNTIF($E107:$S107,20)</f>
        <v>0</v>
      </c>
    </row>
    <row r="106" spans="1:29" ht="16.5" thickBot="1">
      <c r="A106" s="57" t="s">
        <v>24</v>
      </c>
      <c r="B106" s="58" t="s">
        <v>17</v>
      </c>
      <c r="C106" s="58" t="s">
        <v>36</v>
      </c>
      <c r="D106" s="58"/>
      <c r="E106" s="59">
        <v>0</v>
      </c>
      <c r="F106" s="59">
        <v>0</v>
      </c>
      <c r="G106" s="59">
        <v>0</v>
      </c>
      <c r="H106" s="59">
        <v>0</v>
      </c>
      <c r="I106" s="59">
        <v>1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/>
      <c r="P106" s="59"/>
      <c r="Q106" s="59"/>
      <c r="R106" s="59"/>
      <c r="S106" s="59"/>
      <c r="T106" s="60">
        <f t="shared" si="2"/>
        <v>1</v>
      </c>
      <c r="U106" s="61"/>
      <c r="V106" s="62">
        <v>0.43749999999999994</v>
      </c>
      <c r="W106" s="63" t="s">
        <v>19</v>
      </c>
      <c r="X106" s="64"/>
      <c r="Y106" s="64"/>
      <c r="Z106" s="65"/>
      <c r="AA106" s="65"/>
      <c r="AB106" s="66"/>
      <c r="AC106" s="67" t="str">
        <f>TEXT( (V107-V106+0.00000000000001),"[hh].mm.ss")</f>
        <v>03.13.31</v>
      </c>
    </row>
    <row r="107" spans="1:29" ht="15.75" thickBot="1">
      <c r="A107" s="34" t="s">
        <v>20</v>
      </c>
      <c r="B107" s="35" t="s">
        <v>37</v>
      </c>
      <c r="C107" s="15"/>
      <c r="D107" s="16"/>
      <c r="E107" s="68">
        <v>0</v>
      </c>
      <c r="F107" s="68">
        <v>0</v>
      </c>
      <c r="G107" s="68">
        <v>0</v>
      </c>
      <c r="H107" s="68">
        <v>0</v>
      </c>
      <c r="I107" s="68">
        <v>1</v>
      </c>
      <c r="J107" s="68">
        <v>0</v>
      </c>
      <c r="K107" s="68">
        <v>0</v>
      </c>
      <c r="L107" s="68">
        <v>0</v>
      </c>
      <c r="M107" s="68">
        <v>0</v>
      </c>
      <c r="N107" s="68">
        <v>0</v>
      </c>
      <c r="O107" s="68"/>
      <c r="P107" s="68"/>
      <c r="Q107" s="68"/>
      <c r="R107" s="68"/>
      <c r="S107" s="68"/>
      <c r="T107" s="69">
        <f t="shared" si="2"/>
        <v>1</v>
      </c>
      <c r="U107" s="70"/>
      <c r="V107" s="71">
        <v>0.57188657407407406</v>
      </c>
      <c r="W107" s="72" t="s">
        <v>22</v>
      </c>
      <c r="X107" s="73"/>
      <c r="Y107" s="73"/>
      <c r="Z107" s="74"/>
      <c r="AA107" s="75"/>
      <c r="AB107" s="76"/>
      <c r="AC107" s="77" t="str">
        <f>TEXT(IF($E105="","",(IF($E106="",T105/(15-(COUNTIF($E105:$S105,""))),(IF($E107="",(T105+T106)/(30-(COUNTIF($E105:$S105,"")+COUNTIF($E106:$S106,""))), (T105+T106+T107)/(45-(COUNTIF($E105:$S105,"")+COUNTIF($E106:$S106,"")+COUNTIF($E107:$S107,"")))))))),"0,00")</f>
        <v>0,40</v>
      </c>
    </row>
    <row r="108" spans="1:29" ht="15.75" thickBot="1">
      <c r="A108" s="47">
        <v>246</v>
      </c>
      <c r="B108" s="48" t="s">
        <v>97</v>
      </c>
      <c r="C108" s="49" t="s">
        <v>187</v>
      </c>
      <c r="D108" s="49"/>
      <c r="E108" s="50">
        <v>0</v>
      </c>
      <c r="F108" s="50">
        <v>1</v>
      </c>
      <c r="G108" s="50">
        <v>0</v>
      </c>
      <c r="H108" s="50">
        <v>2</v>
      </c>
      <c r="I108" s="50">
        <v>0</v>
      </c>
      <c r="J108" s="50">
        <v>0</v>
      </c>
      <c r="K108" s="50">
        <v>2</v>
      </c>
      <c r="L108" s="50">
        <v>0</v>
      </c>
      <c r="M108" s="50">
        <v>0</v>
      </c>
      <c r="N108" s="50">
        <v>0</v>
      </c>
      <c r="O108" s="50"/>
      <c r="P108" s="50"/>
      <c r="Q108" s="50"/>
      <c r="R108" s="50"/>
      <c r="S108" s="50"/>
      <c r="T108" s="51">
        <f t="shared" si="2"/>
        <v>5</v>
      </c>
      <c r="U108" s="52"/>
      <c r="V108" s="53">
        <f>SUM(T108:T110)+IF(ISNUMBER(U108),U108,0)+IF(ISNUMBER(U109),U109,0)+IF(ISNUMBER(U110),U110,0)</f>
        <v>24</v>
      </c>
      <c r="W108" s="54">
        <f>COUNTIF($E108:$S108,0)+COUNTIF($E109:$S109,0)+COUNTIF($E110:$S110,0)</f>
        <v>18</v>
      </c>
      <c r="X108" s="54">
        <f>COUNTIF($E108:$S108,1)+COUNTIF($E109:$S109,1)+COUNTIF($E110:$S110,1)</f>
        <v>5</v>
      </c>
      <c r="Y108" s="54">
        <f>COUNTIF($E108:$S108,2)+COUNTIF($E109:$S109,2)+COUNTIF($E110:$S110,2)</f>
        <v>4</v>
      </c>
      <c r="Z108" s="54">
        <f>COUNTIF($E108:$S108,3)+COUNTIF($E109:$S109,3)+COUNTIF($E110:$S110,3)</f>
        <v>2</v>
      </c>
      <c r="AA108" s="54">
        <f>COUNTIF($E108:$S108,5)+COUNTIF($E109:$S109,5)+COUNTIF($E110:$S110,5)</f>
        <v>1</v>
      </c>
      <c r="AB108" s="55">
        <f>COUNTIF($E108:$S108,"5*")+COUNTIF($E109:$S109,"5*")+COUNTIF($E110:$S110,"5*")</f>
        <v>0</v>
      </c>
      <c r="AC108" s="56">
        <f>COUNTIF($E108:$S108,20)+COUNTIF($E109:$S109,20)+COUNTIF($E110:$S110,20)</f>
        <v>0</v>
      </c>
    </row>
    <row r="109" spans="1:29" ht="16.5" thickBot="1">
      <c r="A109" s="57" t="s">
        <v>29</v>
      </c>
      <c r="B109" s="58" t="s">
        <v>45</v>
      </c>
      <c r="C109" s="58" t="s">
        <v>106</v>
      </c>
      <c r="D109" s="58"/>
      <c r="E109" s="59">
        <v>0</v>
      </c>
      <c r="F109" s="59">
        <v>0</v>
      </c>
      <c r="G109" s="59">
        <v>0</v>
      </c>
      <c r="H109" s="59">
        <v>0</v>
      </c>
      <c r="I109" s="59">
        <v>5</v>
      </c>
      <c r="J109" s="59">
        <v>0</v>
      </c>
      <c r="K109" s="59">
        <v>2</v>
      </c>
      <c r="L109" s="59">
        <v>0</v>
      </c>
      <c r="M109" s="59">
        <v>0</v>
      </c>
      <c r="N109" s="59">
        <v>1</v>
      </c>
      <c r="O109" s="59"/>
      <c r="P109" s="59"/>
      <c r="Q109" s="59"/>
      <c r="R109" s="59"/>
      <c r="S109" s="59"/>
      <c r="T109" s="60">
        <f t="shared" si="2"/>
        <v>8</v>
      </c>
      <c r="U109" s="61"/>
      <c r="V109" s="62">
        <v>0.43472222222222218</v>
      </c>
      <c r="W109" s="63" t="s">
        <v>19</v>
      </c>
      <c r="X109" s="64"/>
      <c r="Y109" s="64"/>
      <c r="Z109" s="65"/>
      <c r="AA109" s="65"/>
      <c r="AB109" s="66"/>
      <c r="AC109" s="67" t="str">
        <f>TEXT( (V110-V109+0.00000000000001),"[hh].mm.ss")</f>
        <v>03.09.55</v>
      </c>
    </row>
    <row r="110" spans="1:29" ht="15.75" thickBot="1">
      <c r="A110" s="34" t="s">
        <v>20</v>
      </c>
      <c r="B110" s="35" t="s">
        <v>37</v>
      </c>
      <c r="C110" s="15"/>
      <c r="D110" s="16"/>
      <c r="E110" s="68">
        <v>0</v>
      </c>
      <c r="F110" s="68">
        <v>0</v>
      </c>
      <c r="G110" s="68">
        <v>1</v>
      </c>
      <c r="H110" s="68">
        <v>2</v>
      </c>
      <c r="I110" s="68">
        <v>3</v>
      </c>
      <c r="J110" s="68">
        <v>3</v>
      </c>
      <c r="K110" s="68">
        <v>0</v>
      </c>
      <c r="L110" s="68">
        <v>1</v>
      </c>
      <c r="M110" s="68">
        <v>0</v>
      </c>
      <c r="N110" s="68">
        <v>1</v>
      </c>
      <c r="O110" s="68"/>
      <c r="P110" s="68"/>
      <c r="Q110" s="68"/>
      <c r="R110" s="68"/>
      <c r="S110" s="68"/>
      <c r="T110" s="69">
        <f t="shared" si="2"/>
        <v>11</v>
      </c>
      <c r="U110" s="70"/>
      <c r="V110" s="71">
        <v>0.56660879629629635</v>
      </c>
      <c r="W110" s="72" t="s">
        <v>22</v>
      </c>
      <c r="X110" s="73"/>
      <c r="Y110" s="73"/>
      <c r="Z110" s="74"/>
      <c r="AA110" s="75"/>
      <c r="AB110" s="76"/>
      <c r="AC110" s="77" t="str">
        <f>TEXT(IF($E108="","",(IF($E109="",T108/(15-(COUNTIF($E108:$S108,""))),(IF($E110="",(T108+T109)/(30-(COUNTIF($E108:$S108,"")+COUNTIF($E109:$S109,""))), (T108+T109+T110)/(45-(COUNTIF($E108:$S108,"")+COUNTIF($E109:$S109,"")+COUNTIF($E110:$S110,"")))))))),"0,00")</f>
        <v>0,80</v>
      </c>
    </row>
    <row r="111" spans="1:29" ht="15.75" thickBot="1">
      <c r="A111" s="47">
        <v>204</v>
      </c>
      <c r="B111" s="48" t="s">
        <v>84</v>
      </c>
      <c r="C111" s="49" t="s">
        <v>175</v>
      </c>
      <c r="D111" s="49"/>
      <c r="E111" s="50">
        <v>2</v>
      </c>
      <c r="F111" s="50">
        <v>0</v>
      </c>
      <c r="G111" s="50">
        <v>2</v>
      </c>
      <c r="H111" s="50">
        <v>3</v>
      </c>
      <c r="I111" s="50">
        <v>1</v>
      </c>
      <c r="J111" s="50">
        <v>1</v>
      </c>
      <c r="K111" s="50">
        <v>0</v>
      </c>
      <c r="L111" s="50">
        <v>2</v>
      </c>
      <c r="M111" s="50">
        <v>0</v>
      </c>
      <c r="N111" s="50">
        <v>0</v>
      </c>
      <c r="O111" s="50"/>
      <c r="P111" s="50"/>
      <c r="Q111" s="50"/>
      <c r="R111" s="50"/>
      <c r="S111" s="50"/>
      <c r="T111" s="51">
        <f t="shared" si="2"/>
        <v>11</v>
      </c>
      <c r="U111" s="52"/>
      <c r="V111" s="53">
        <f>SUM(T111:T113)+IF(ISNUMBER(U111),U111,0)+IF(ISNUMBER(U112),U112,0)+IF(ISNUMBER(U113),U113,0)</f>
        <v>24</v>
      </c>
      <c r="W111" s="54">
        <f>COUNTIF($E111:$S111,0)+COUNTIF($E112:$S112,0)+COUNTIF($E113:$S113,0)</f>
        <v>18</v>
      </c>
      <c r="X111" s="54">
        <f>COUNTIF($E111:$S111,1)+COUNTIF($E112:$S112,1)+COUNTIF($E113:$S113,1)</f>
        <v>4</v>
      </c>
      <c r="Y111" s="54">
        <f>COUNTIF($E111:$S111,2)+COUNTIF($E112:$S112,2)+COUNTIF($E113:$S113,2)</f>
        <v>4</v>
      </c>
      <c r="Z111" s="54">
        <f>COUNTIF($E111:$S111,3)+COUNTIF($E112:$S112,3)+COUNTIF($E113:$S113,3)</f>
        <v>4</v>
      </c>
      <c r="AA111" s="54">
        <f>COUNTIF($E111:$S111,5)+COUNTIF($E112:$S112,5)+COUNTIF($E113:$S113,5)</f>
        <v>0</v>
      </c>
      <c r="AB111" s="55">
        <f>COUNTIF($E111:$S111,"5*")+COUNTIF($E112:$S112,"5*")+COUNTIF($E113:$S113,"5*")</f>
        <v>0</v>
      </c>
      <c r="AC111" s="56">
        <f>COUNTIF($E111:$S111,20)+COUNTIF($E112:$S112,20)+COUNTIF($E113:$S113,20)</f>
        <v>0</v>
      </c>
    </row>
    <row r="112" spans="1:29" ht="16.5" thickBot="1">
      <c r="A112" s="57" t="s">
        <v>32</v>
      </c>
      <c r="B112" s="58" t="s">
        <v>17</v>
      </c>
      <c r="C112" s="58" t="s">
        <v>25</v>
      </c>
      <c r="D112" s="58"/>
      <c r="E112" s="59">
        <v>0</v>
      </c>
      <c r="F112" s="59">
        <v>0</v>
      </c>
      <c r="G112" s="59">
        <v>0</v>
      </c>
      <c r="H112" s="59">
        <v>3</v>
      </c>
      <c r="I112" s="59">
        <v>0</v>
      </c>
      <c r="J112" s="59">
        <v>0</v>
      </c>
      <c r="K112" s="59">
        <v>0</v>
      </c>
      <c r="L112" s="59">
        <v>0</v>
      </c>
      <c r="M112" s="59">
        <v>2</v>
      </c>
      <c r="N112" s="59">
        <v>1</v>
      </c>
      <c r="O112" s="59"/>
      <c r="P112" s="59"/>
      <c r="Q112" s="59"/>
      <c r="R112" s="59"/>
      <c r="S112" s="59"/>
      <c r="T112" s="60">
        <f t="shared" si="2"/>
        <v>6</v>
      </c>
      <c r="U112" s="61"/>
      <c r="V112" s="62">
        <v>0.43611111111111106</v>
      </c>
      <c r="W112" s="63" t="s">
        <v>19</v>
      </c>
      <c r="X112" s="64"/>
      <c r="Y112" s="64"/>
      <c r="Z112" s="65"/>
      <c r="AA112" s="65"/>
      <c r="AB112" s="66"/>
      <c r="AC112" s="67" t="str">
        <f>TEXT( (V113-V112+0.00000000000001),"[hh].mm.ss")</f>
        <v>02.54.16</v>
      </c>
    </row>
    <row r="113" spans="1:29" ht="15.75" thickBot="1">
      <c r="A113" s="34" t="s">
        <v>20</v>
      </c>
      <c r="B113" s="35"/>
      <c r="C113" s="15"/>
      <c r="D113" s="16"/>
      <c r="E113" s="68">
        <v>0</v>
      </c>
      <c r="F113" s="68">
        <v>0</v>
      </c>
      <c r="G113" s="68">
        <v>0</v>
      </c>
      <c r="H113" s="68">
        <v>3</v>
      </c>
      <c r="I113" s="68">
        <v>0</v>
      </c>
      <c r="J113" s="68">
        <v>3</v>
      </c>
      <c r="K113" s="68">
        <v>0</v>
      </c>
      <c r="L113" s="68">
        <v>1</v>
      </c>
      <c r="M113" s="68">
        <v>0</v>
      </c>
      <c r="N113" s="68">
        <v>0</v>
      </c>
      <c r="O113" s="68"/>
      <c r="P113" s="68"/>
      <c r="Q113" s="68"/>
      <c r="R113" s="68"/>
      <c r="S113" s="68"/>
      <c r="T113" s="69">
        <f t="shared" si="2"/>
        <v>7</v>
      </c>
      <c r="U113" s="70"/>
      <c r="V113" s="71">
        <v>0.55712962962962964</v>
      </c>
      <c r="W113" s="72" t="s">
        <v>22</v>
      </c>
      <c r="X113" s="73"/>
      <c r="Y113" s="73"/>
      <c r="Z113" s="74"/>
      <c r="AA113" s="75"/>
      <c r="AB113" s="76"/>
      <c r="AC113" s="77" t="str">
        <f>TEXT(IF($E111="","",(IF($E112="",T111/(15-(COUNTIF($E111:$S111,""))),(IF($E113="",(T111+T112)/(30-(COUNTIF($E111:$S111,"")+COUNTIF($E112:$S112,""))), (T111+T112+T113)/(45-(COUNTIF($E111:$S111,"")+COUNTIF($E112:$S112,"")+COUNTIF($E113:$S113,"")))))))),"0,00")</f>
        <v>0,80</v>
      </c>
    </row>
    <row r="114" spans="1:29" ht="15.75" thickBot="1">
      <c r="A114" s="47">
        <v>216</v>
      </c>
      <c r="B114" s="48" t="s">
        <v>194</v>
      </c>
      <c r="C114" s="49" t="s">
        <v>92</v>
      </c>
      <c r="D114" s="49"/>
      <c r="E114" s="50">
        <v>0</v>
      </c>
      <c r="F114" s="50">
        <v>0</v>
      </c>
      <c r="G114" s="50">
        <v>0</v>
      </c>
      <c r="H114" s="50">
        <v>3</v>
      </c>
      <c r="I114" s="50">
        <v>3</v>
      </c>
      <c r="J114" s="50">
        <v>2</v>
      </c>
      <c r="K114" s="50">
        <v>0</v>
      </c>
      <c r="L114" s="50">
        <v>1</v>
      </c>
      <c r="M114" s="50">
        <v>0</v>
      </c>
      <c r="N114" s="50">
        <v>2</v>
      </c>
      <c r="O114" s="50"/>
      <c r="P114" s="50"/>
      <c r="Q114" s="50"/>
      <c r="R114" s="50"/>
      <c r="S114" s="50"/>
      <c r="T114" s="51">
        <f t="shared" si="2"/>
        <v>11</v>
      </c>
      <c r="U114" s="52"/>
      <c r="V114" s="53">
        <f>SUM(T114:T116)+IF(ISNUMBER(U114),U114,0)+IF(ISNUMBER(U115),U115,0)+IF(ISNUMBER(U116),U116,0)</f>
        <v>28</v>
      </c>
      <c r="W114" s="54">
        <f>COUNTIF($E114:$S114,0)+COUNTIF($E115:$S115,0)+COUNTIF($E116:$S116,0)</f>
        <v>14</v>
      </c>
      <c r="X114" s="54">
        <f>COUNTIF($E114:$S114,1)+COUNTIF($E115:$S115,1)+COUNTIF($E116:$S116,1)</f>
        <v>8</v>
      </c>
      <c r="Y114" s="54">
        <f>COUNTIF($E114:$S114,2)+COUNTIF($E115:$S115,2)+COUNTIF($E116:$S116,2)</f>
        <v>4</v>
      </c>
      <c r="Z114" s="54">
        <f>COUNTIF($E114:$S114,3)+COUNTIF($E115:$S115,3)+COUNTIF($E116:$S116,3)</f>
        <v>4</v>
      </c>
      <c r="AA114" s="54">
        <f>COUNTIF($E114:$S114,5)+COUNTIF($E115:$S115,5)+COUNTIF($E116:$S116,5)</f>
        <v>0</v>
      </c>
      <c r="AB114" s="55">
        <f>COUNTIF($E114:$S114,"5*")+COUNTIF($E115:$S115,"5*")+COUNTIF($E116:$S116,"5*")</f>
        <v>0</v>
      </c>
      <c r="AC114" s="56">
        <f>COUNTIF($E114:$S114,20)+COUNTIF($E115:$S115,20)+COUNTIF($E116:$S116,20)</f>
        <v>0</v>
      </c>
    </row>
    <row r="115" spans="1:29" ht="16.5" thickBot="1">
      <c r="A115" s="57" t="s">
        <v>164</v>
      </c>
      <c r="B115" s="58" t="s">
        <v>17</v>
      </c>
      <c r="C115" s="58" t="s">
        <v>18</v>
      </c>
      <c r="D115" s="58"/>
      <c r="E115" s="59">
        <v>0</v>
      </c>
      <c r="F115" s="59">
        <v>0</v>
      </c>
      <c r="G115" s="59">
        <v>1</v>
      </c>
      <c r="H115" s="59">
        <v>3</v>
      </c>
      <c r="I115" s="59">
        <v>2</v>
      </c>
      <c r="J115" s="59">
        <v>1</v>
      </c>
      <c r="K115" s="59">
        <v>0</v>
      </c>
      <c r="L115" s="59">
        <v>1</v>
      </c>
      <c r="M115" s="59">
        <v>0</v>
      </c>
      <c r="N115" s="59">
        <v>2</v>
      </c>
      <c r="O115" s="59"/>
      <c r="P115" s="59"/>
      <c r="Q115" s="59"/>
      <c r="R115" s="59"/>
      <c r="S115" s="59"/>
      <c r="T115" s="60">
        <f t="shared" si="2"/>
        <v>10</v>
      </c>
      <c r="U115" s="61"/>
      <c r="V115" s="62">
        <v>0.43402777777777773</v>
      </c>
      <c r="W115" s="63" t="s">
        <v>19</v>
      </c>
      <c r="X115" s="64"/>
      <c r="Y115" s="64"/>
      <c r="Z115" s="65"/>
      <c r="AA115" s="65"/>
      <c r="AB115" s="66"/>
      <c r="AC115" s="67" t="str">
        <f>TEXT( (V116-V115+0.00000000000001),"[hh].mm.ss")</f>
        <v>03.21.54</v>
      </c>
    </row>
    <row r="116" spans="1:29" ht="15.75" thickBot="1">
      <c r="A116" s="34" t="s">
        <v>20</v>
      </c>
      <c r="B116" s="35" t="s">
        <v>37</v>
      </c>
      <c r="C116" s="15"/>
      <c r="D116" s="16"/>
      <c r="E116" s="68">
        <v>0</v>
      </c>
      <c r="F116" s="68">
        <v>1</v>
      </c>
      <c r="G116" s="68">
        <v>0</v>
      </c>
      <c r="H116" s="68">
        <v>1</v>
      </c>
      <c r="I116" s="68">
        <v>1</v>
      </c>
      <c r="J116" s="68">
        <v>3</v>
      </c>
      <c r="K116" s="68">
        <v>0</v>
      </c>
      <c r="L116" s="68">
        <v>1</v>
      </c>
      <c r="M116" s="68">
        <v>0</v>
      </c>
      <c r="N116" s="68">
        <v>0</v>
      </c>
      <c r="O116" s="68"/>
      <c r="P116" s="68"/>
      <c r="Q116" s="68"/>
      <c r="R116" s="68"/>
      <c r="S116" s="68"/>
      <c r="T116" s="69">
        <f t="shared" si="2"/>
        <v>7</v>
      </c>
      <c r="U116" s="70"/>
      <c r="V116" s="71">
        <v>0.57423611111111106</v>
      </c>
      <c r="W116" s="72" t="s">
        <v>22</v>
      </c>
      <c r="X116" s="73"/>
      <c r="Y116" s="73"/>
      <c r="Z116" s="74"/>
      <c r="AA116" s="75"/>
      <c r="AB116" s="76"/>
      <c r="AC116" s="77" t="str">
        <f>TEXT(IF($E114="","",(IF($E115="",T114/(15-(COUNTIF($E114:$S114,""))),(IF($E116="",(T114+T115)/(30-(COUNTIF($E114:$S114,"")+COUNTIF($E115:$S115,""))), (T114+T115+T116)/(45-(COUNTIF($E114:$S114,"")+COUNTIF($E115:$S115,"")+COUNTIF($E116:$S116,"")))))))),"0,00")</f>
        <v>0,93</v>
      </c>
    </row>
    <row r="117" spans="1:29" ht="15.75" thickBot="1">
      <c r="A117" s="47">
        <v>215</v>
      </c>
      <c r="B117" s="48" t="s">
        <v>203</v>
      </c>
      <c r="C117" s="49" t="s">
        <v>204</v>
      </c>
      <c r="D117" s="49"/>
      <c r="E117" s="50">
        <v>1</v>
      </c>
      <c r="F117" s="50">
        <v>0</v>
      </c>
      <c r="G117" s="50">
        <v>3</v>
      </c>
      <c r="H117" s="50">
        <v>0</v>
      </c>
      <c r="I117" s="50">
        <v>3</v>
      </c>
      <c r="J117" s="50">
        <v>0</v>
      </c>
      <c r="K117" s="50">
        <v>0</v>
      </c>
      <c r="L117" s="50">
        <v>3</v>
      </c>
      <c r="M117" s="50">
        <v>0</v>
      </c>
      <c r="N117" s="50">
        <v>1</v>
      </c>
      <c r="O117" s="50"/>
      <c r="P117" s="50"/>
      <c r="Q117" s="50"/>
      <c r="R117" s="50"/>
      <c r="S117" s="50"/>
      <c r="T117" s="51">
        <f t="shared" si="2"/>
        <v>11</v>
      </c>
      <c r="U117" s="52"/>
      <c r="V117" s="53">
        <f>SUM(T117:T119)+IF(ISNUMBER(U117),U117,0)+IF(ISNUMBER(U118),U118,0)+IF(ISNUMBER(U119),U119,0)</f>
        <v>35</v>
      </c>
      <c r="W117" s="54">
        <f>COUNTIF($E117:$S117,0)+COUNTIF($E118:$S118,0)+COUNTIF($E119:$S119,0)</f>
        <v>13</v>
      </c>
      <c r="X117" s="54">
        <f>COUNTIF($E117:$S117,1)+COUNTIF($E118:$S118,1)+COUNTIF($E119:$S119,1)</f>
        <v>8</v>
      </c>
      <c r="Y117" s="54">
        <f>COUNTIF($E117:$S117,2)+COUNTIF($E118:$S118,2)+COUNTIF($E119:$S119,2)</f>
        <v>2</v>
      </c>
      <c r="Z117" s="54">
        <f>COUNTIF($E117:$S117,3)+COUNTIF($E118:$S118,3)+COUNTIF($E119:$S119,3)</f>
        <v>6</v>
      </c>
      <c r="AA117" s="54">
        <f>COUNTIF($E117:$S117,5)+COUNTIF($E118:$S118,5)+COUNTIF($E119:$S119,5)</f>
        <v>1</v>
      </c>
      <c r="AB117" s="55">
        <f>COUNTIF($E117:$S117,"5*")+COUNTIF($E118:$S118,"5*")+COUNTIF($E119:$S119,"5*")</f>
        <v>0</v>
      </c>
      <c r="AC117" s="56">
        <f>COUNTIF($E117:$S117,20)+COUNTIF($E118:$S118,20)+COUNTIF($E119:$S119,20)</f>
        <v>0</v>
      </c>
    </row>
    <row r="118" spans="1:29" ht="16.5" thickBot="1">
      <c r="A118" s="57" t="s">
        <v>167</v>
      </c>
      <c r="B118" s="58" t="s">
        <v>199</v>
      </c>
      <c r="C118" s="58" t="s">
        <v>72</v>
      </c>
      <c r="D118" s="58"/>
      <c r="E118" s="59">
        <v>3</v>
      </c>
      <c r="F118" s="59">
        <v>0</v>
      </c>
      <c r="G118" s="59">
        <v>0</v>
      </c>
      <c r="H118" s="59">
        <v>3</v>
      </c>
      <c r="I118" s="59">
        <v>5</v>
      </c>
      <c r="J118" s="59">
        <v>2</v>
      </c>
      <c r="K118" s="59">
        <v>1</v>
      </c>
      <c r="L118" s="59">
        <v>1</v>
      </c>
      <c r="M118" s="59">
        <v>3</v>
      </c>
      <c r="N118" s="59">
        <v>1</v>
      </c>
      <c r="O118" s="59"/>
      <c r="P118" s="59"/>
      <c r="Q118" s="59"/>
      <c r="R118" s="59"/>
      <c r="S118" s="59"/>
      <c r="T118" s="60">
        <f t="shared" si="2"/>
        <v>19</v>
      </c>
      <c r="U118" s="61"/>
      <c r="V118" s="62">
        <v>0.43194444444444441</v>
      </c>
      <c r="W118" s="63" t="s">
        <v>19</v>
      </c>
      <c r="X118" s="64"/>
      <c r="Y118" s="64"/>
      <c r="Z118" s="65"/>
      <c r="AA118" s="65"/>
      <c r="AB118" s="66"/>
      <c r="AC118" s="67" t="str">
        <f>TEXT( (V119-V118+0.00000000000001),"[hh].mm.ss")</f>
        <v>03.19.51</v>
      </c>
    </row>
    <row r="119" spans="1:29" ht="15.75" thickBot="1">
      <c r="A119" s="34" t="s">
        <v>20</v>
      </c>
      <c r="B119" s="35" t="s">
        <v>37</v>
      </c>
      <c r="C119" s="15"/>
      <c r="D119" s="16"/>
      <c r="E119" s="68">
        <v>2</v>
      </c>
      <c r="F119" s="68">
        <v>0</v>
      </c>
      <c r="G119" s="68">
        <v>0</v>
      </c>
      <c r="H119" s="68">
        <v>0</v>
      </c>
      <c r="I119" s="68">
        <v>1</v>
      </c>
      <c r="J119" s="68">
        <v>0</v>
      </c>
      <c r="K119" s="68">
        <v>0</v>
      </c>
      <c r="L119" s="68">
        <v>1</v>
      </c>
      <c r="M119" s="68">
        <v>1</v>
      </c>
      <c r="N119" s="68">
        <v>0</v>
      </c>
      <c r="O119" s="68"/>
      <c r="P119" s="68"/>
      <c r="Q119" s="68"/>
      <c r="R119" s="68"/>
      <c r="S119" s="68"/>
      <c r="T119" s="69">
        <f t="shared" si="2"/>
        <v>5</v>
      </c>
      <c r="U119" s="70"/>
      <c r="V119" s="71">
        <v>0.57072916666666662</v>
      </c>
      <c r="W119" s="72" t="s">
        <v>22</v>
      </c>
      <c r="X119" s="73"/>
      <c r="Y119" s="73"/>
      <c r="Z119" s="74"/>
      <c r="AA119" s="75"/>
      <c r="AB119" s="76"/>
      <c r="AC119" s="77" t="str">
        <f>TEXT(IF($E117="","",(IF($E118="",T117/(15-(COUNTIF($E117:$S117,""))),(IF($E119="",(T117+T118)/(30-(COUNTIF($E117:$S117,"")+COUNTIF($E118:$S118,""))), (T117+T118+T119)/(45-(COUNTIF($E117:$S117,"")+COUNTIF($E118:$S118,"")+COUNTIF($E119:$S119,"")))))))),"0,00")</f>
        <v>1,17</v>
      </c>
    </row>
    <row r="120" spans="1:29" ht="15.75" thickBot="1">
      <c r="A120" s="47">
        <v>207</v>
      </c>
      <c r="B120" s="48" t="s">
        <v>200</v>
      </c>
      <c r="C120" s="49" t="s">
        <v>201</v>
      </c>
      <c r="D120" s="49"/>
      <c r="E120" s="50">
        <v>3</v>
      </c>
      <c r="F120" s="50">
        <v>0</v>
      </c>
      <c r="G120" s="50">
        <v>1</v>
      </c>
      <c r="H120" s="50">
        <v>3</v>
      </c>
      <c r="I120" s="50">
        <v>3</v>
      </c>
      <c r="J120" s="50">
        <v>2</v>
      </c>
      <c r="K120" s="50">
        <v>0</v>
      </c>
      <c r="L120" s="50">
        <v>0</v>
      </c>
      <c r="M120" s="50">
        <v>1</v>
      </c>
      <c r="N120" s="50">
        <v>1</v>
      </c>
      <c r="O120" s="50"/>
      <c r="P120" s="50"/>
      <c r="Q120" s="50"/>
      <c r="R120" s="50"/>
      <c r="S120" s="50"/>
      <c r="T120" s="51">
        <f t="shared" si="2"/>
        <v>14</v>
      </c>
      <c r="U120" s="52"/>
      <c r="V120" s="53">
        <f>SUM(T120:T122)+IF(ISNUMBER(U120),U120,0)+IF(ISNUMBER(U121),U121,0)+IF(ISNUMBER(U122),U122,0)</f>
        <v>36</v>
      </c>
      <c r="W120" s="54">
        <f>COUNTIF($E120:$S120,0)+COUNTIF($E121:$S121,0)+COUNTIF($E122:$S122,0)</f>
        <v>10</v>
      </c>
      <c r="X120" s="54">
        <f>COUNTIF($E120:$S120,1)+COUNTIF($E121:$S121,1)+COUNTIF($E122:$S122,1)</f>
        <v>10</v>
      </c>
      <c r="Y120" s="54">
        <f>COUNTIF($E120:$S120,2)+COUNTIF($E121:$S121,2)+COUNTIF($E122:$S122,2)</f>
        <v>4</v>
      </c>
      <c r="Z120" s="54">
        <f>COUNTIF($E120:$S120,3)+COUNTIF($E121:$S121,3)+COUNTIF($E122:$S122,3)</f>
        <v>6</v>
      </c>
      <c r="AA120" s="54">
        <f>COUNTIF($E120:$S120,5)+COUNTIF($E121:$S121,5)+COUNTIF($E122:$S122,5)</f>
        <v>0</v>
      </c>
      <c r="AB120" s="55">
        <f>COUNTIF($E120:$S120,"5*")+COUNTIF($E121:$S121,"5*")+COUNTIF($E122:$S122,"5*")</f>
        <v>0</v>
      </c>
      <c r="AC120" s="56">
        <f>COUNTIF($E120:$S120,20)+COUNTIF($E121:$S121,20)+COUNTIF($E122:$S122,20)</f>
        <v>0</v>
      </c>
    </row>
    <row r="121" spans="1:29" ht="16.5" thickBot="1">
      <c r="A121" s="57" t="s">
        <v>169</v>
      </c>
      <c r="B121" s="58" t="s">
        <v>199</v>
      </c>
      <c r="C121" s="58" t="s">
        <v>36</v>
      </c>
      <c r="D121" s="58"/>
      <c r="E121" s="59">
        <v>3</v>
      </c>
      <c r="F121" s="59">
        <v>1</v>
      </c>
      <c r="G121" s="59">
        <v>0</v>
      </c>
      <c r="H121" s="59">
        <v>1</v>
      </c>
      <c r="I121" s="59">
        <v>2</v>
      </c>
      <c r="J121" s="59">
        <v>1</v>
      </c>
      <c r="K121" s="59">
        <v>0</v>
      </c>
      <c r="L121" s="59">
        <v>0</v>
      </c>
      <c r="M121" s="59">
        <v>0</v>
      </c>
      <c r="N121" s="59">
        <v>1</v>
      </c>
      <c r="O121" s="59"/>
      <c r="P121" s="59"/>
      <c r="Q121" s="59"/>
      <c r="R121" s="59"/>
      <c r="S121" s="59"/>
      <c r="T121" s="60">
        <f t="shared" si="2"/>
        <v>9</v>
      </c>
      <c r="U121" s="61"/>
      <c r="V121" s="62">
        <v>0.43263888888888885</v>
      </c>
      <c r="W121" s="63" t="s">
        <v>19</v>
      </c>
      <c r="X121" s="64"/>
      <c r="Y121" s="64"/>
      <c r="Z121" s="65"/>
      <c r="AA121" s="65"/>
      <c r="AB121" s="66"/>
      <c r="AC121" s="67" t="str">
        <f>TEXT( (V122-V121+0.00000000000001),"[hh].mm.ss")</f>
        <v>02.37.55</v>
      </c>
    </row>
    <row r="122" spans="1:29" ht="15.75" thickBot="1">
      <c r="A122" s="34" t="s">
        <v>20</v>
      </c>
      <c r="B122" s="35" t="s">
        <v>37</v>
      </c>
      <c r="C122" s="15"/>
      <c r="D122" s="16"/>
      <c r="E122" s="68">
        <v>1</v>
      </c>
      <c r="F122" s="68">
        <v>1</v>
      </c>
      <c r="G122" s="68">
        <v>2</v>
      </c>
      <c r="H122" s="68">
        <v>0</v>
      </c>
      <c r="I122" s="68">
        <v>3</v>
      </c>
      <c r="J122" s="68">
        <v>2</v>
      </c>
      <c r="K122" s="68">
        <v>0</v>
      </c>
      <c r="L122" s="68">
        <v>0</v>
      </c>
      <c r="M122" s="68">
        <v>3</v>
      </c>
      <c r="N122" s="68">
        <v>1</v>
      </c>
      <c r="O122" s="68"/>
      <c r="P122" s="68"/>
      <c r="Q122" s="68"/>
      <c r="R122" s="68"/>
      <c r="S122" s="68"/>
      <c r="T122" s="69">
        <f t="shared" si="2"/>
        <v>13</v>
      </c>
      <c r="U122" s="70"/>
      <c r="V122" s="71">
        <v>0.54230324074074077</v>
      </c>
      <c r="W122" s="72" t="s">
        <v>22</v>
      </c>
      <c r="X122" s="73"/>
      <c r="Y122" s="73"/>
      <c r="Z122" s="74"/>
      <c r="AA122" s="75"/>
      <c r="AB122" s="76"/>
      <c r="AC122" s="77" t="str">
        <f>TEXT(IF($E120="","",(IF($E121="",T120/(15-(COUNTIF($E120:$S120,""))),(IF($E122="",(T120+T121)/(30-(COUNTIF($E120:$S120,"")+COUNTIF($E121:$S121,""))), (T120+T121+T122)/(45-(COUNTIF($E120:$S120,"")+COUNTIF($E121:$S121,"")+COUNTIF($E122:$S122,"")))))))),"0,00")</f>
        <v>1,20</v>
      </c>
    </row>
    <row r="123" spans="1:29" ht="15.75" thickBot="1">
      <c r="A123" s="47">
        <v>245</v>
      </c>
      <c r="B123" s="48" t="s">
        <v>209</v>
      </c>
      <c r="C123" s="49" t="s">
        <v>210</v>
      </c>
      <c r="D123" s="49"/>
      <c r="E123" s="50">
        <v>1</v>
      </c>
      <c r="F123" s="50">
        <v>0</v>
      </c>
      <c r="G123" s="50">
        <v>0</v>
      </c>
      <c r="H123" s="50">
        <v>2</v>
      </c>
      <c r="I123" s="50">
        <v>1</v>
      </c>
      <c r="J123" s="50">
        <v>0</v>
      </c>
      <c r="K123" s="50">
        <v>0</v>
      </c>
      <c r="L123" s="50">
        <v>1</v>
      </c>
      <c r="M123" s="50">
        <v>1</v>
      </c>
      <c r="N123" s="50">
        <v>5</v>
      </c>
      <c r="O123" s="50"/>
      <c r="P123" s="50"/>
      <c r="Q123" s="50"/>
      <c r="R123" s="50"/>
      <c r="S123" s="50"/>
      <c r="T123" s="51">
        <f t="shared" si="2"/>
        <v>11</v>
      </c>
      <c r="U123" s="52"/>
      <c r="V123" s="53">
        <f>SUM(T123:T125)+IF(ISNUMBER(U123),U123,0)+IF(ISNUMBER(U124),U124,0)+IF(ISNUMBER(U125),U125,0)</f>
        <v>37</v>
      </c>
      <c r="W123" s="54">
        <f>COUNTIF($E123:$S123,0)+COUNTIF($E124:$S124,0)+COUNTIF($E125:$S125,0)</f>
        <v>15</v>
      </c>
      <c r="X123" s="54">
        <f>COUNTIF($E123:$S123,1)+COUNTIF($E124:$S124,1)+COUNTIF($E125:$S125,1)</f>
        <v>8</v>
      </c>
      <c r="Y123" s="54">
        <f>COUNTIF($E123:$S123,2)+COUNTIF($E124:$S124,2)+COUNTIF($E125:$S125,2)</f>
        <v>2</v>
      </c>
      <c r="Z123" s="54">
        <f>COUNTIF($E123:$S123,3)+COUNTIF($E124:$S124,3)+COUNTIF($E125:$S125,3)</f>
        <v>0</v>
      </c>
      <c r="AA123" s="54">
        <f>COUNTIF($E123:$S123,5)+COUNTIF($E124:$S124,5)+COUNTIF($E125:$S125,5)</f>
        <v>5</v>
      </c>
      <c r="AB123" s="55">
        <f>COUNTIF($E123:$S123,"5*")+COUNTIF($E124:$S124,"5*")+COUNTIF($E125:$S125,"5*")</f>
        <v>0</v>
      </c>
      <c r="AC123" s="56">
        <f>COUNTIF($E123:$S123,20)+COUNTIF($E124:$S124,20)+COUNTIF($E125:$S125,20)</f>
        <v>0</v>
      </c>
    </row>
    <row r="124" spans="1:29" ht="16.5" thickBot="1">
      <c r="A124" s="57" t="s">
        <v>173</v>
      </c>
      <c r="B124" s="58" t="s">
        <v>17</v>
      </c>
      <c r="C124" s="58" t="s">
        <v>186</v>
      </c>
      <c r="D124" s="58"/>
      <c r="E124" s="59">
        <v>0</v>
      </c>
      <c r="F124" s="59">
        <v>0</v>
      </c>
      <c r="G124" s="59">
        <v>0</v>
      </c>
      <c r="H124" s="59">
        <v>5</v>
      </c>
      <c r="I124" s="59">
        <v>1</v>
      </c>
      <c r="J124" s="59">
        <v>1</v>
      </c>
      <c r="K124" s="59">
        <v>0</v>
      </c>
      <c r="L124" s="59">
        <v>1</v>
      </c>
      <c r="M124" s="59">
        <v>0</v>
      </c>
      <c r="N124" s="59">
        <v>0</v>
      </c>
      <c r="O124" s="59"/>
      <c r="P124" s="59"/>
      <c r="Q124" s="59"/>
      <c r="R124" s="59"/>
      <c r="S124" s="59"/>
      <c r="T124" s="60">
        <f t="shared" si="2"/>
        <v>8</v>
      </c>
      <c r="U124" s="61"/>
      <c r="V124" s="62">
        <v>0.43124999999999997</v>
      </c>
      <c r="W124" s="63" t="s">
        <v>19</v>
      </c>
      <c r="X124" s="64"/>
      <c r="Y124" s="64"/>
      <c r="Z124" s="65"/>
      <c r="AA124" s="65"/>
      <c r="AB124" s="66"/>
      <c r="AC124" s="67" t="e">
        <f>TEXT( (V125-V124+0.00000000000001),"[hh].mm.ss")</f>
        <v>#VALUE!</v>
      </c>
    </row>
    <row r="125" spans="1:29" ht="15.75" thickBot="1">
      <c r="A125" s="34" t="s">
        <v>20</v>
      </c>
      <c r="B125" s="35" t="s">
        <v>37</v>
      </c>
      <c r="C125" s="15"/>
      <c r="D125" s="16"/>
      <c r="E125" s="68">
        <v>1</v>
      </c>
      <c r="F125" s="68">
        <v>0</v>
      </c>
      <c r="G125" s="68">
        <v>0</v>
      </c>
      <c r="H125" s="68">
        <v>5</v>
      </c>
      <c r="I125" s="68">
        <v>5</v>
      </c>
      <c r="J125" s="68">
        <v>5</v>
      </c>
      <c r="K125" s="68">
        <v>0</v>
      </c>
      <c r="L125" s="68">
        <v>2</v>
      </c>
      <c r="M125" s="68">
        <v>0</v>
      </c>
      <c r="N125" s="68">
        <v>0</v>
      </c>
      <c r="O125" s="68"/>
      <c r="P125" s="68"/>
      <c r="Q125" s="68"/>
      <c r="R125" s="68"/>
      <c r="S125" s="68"/>
      <c r="T125" s="69">
        <f t="shared" si="2"/>
        <v>18</v>
      </c>
      <c r="U125" s="70"/>
      <c r="V125" s="71" t="s">
        <v>265</v>
      </c>
      <c r="W125" s="72" t="s">
        <v>22</v>
      </c>
      <c r="X125" s="73"/>
      <c r="Y125" s="73"/>
      <c r="Z125" s="74"/>
      <c r="AA125" s="75"/>
      <c r="AB125" s="76"/>
      <c r="AC125" s="77" t="str">
        <f>TEXT(IF($E123="","",(IF($E124="",T123/(15-(COUNTIF($E123:$S123,""))),(IF($E125="",(T123+T124)/(30-(COUNTIF($E123:$S123,"")+COUNTIF($E124:$S124,""))), (T123+T124+T125)/(45-(COUNTIF($E123:$S123,"")+COUNTIF($E124:$S124,"")+COUNTIF($E125:$S125,"")))))))),"0,00")</f>
        <v>1,23</v>
      </c>
    </row>
    <row r="126" spans="1:29" ht="15.75" thickBot="1">
      <c r="A126" s="47">
        <v>238</v>
      </c>
      <c r="B126" s="48" t="s">
        <v>196</v>
      </c>
      <c r="C126" s="49" t="s">
        <v>197</v>
      </c>
      <c r="D126" s="49"/>
      <c r="E126" s="50">
        <v>1</v>
      </c>
      <c r="F126" s="50">
        <v>1</v>
      </c>
      <c r="G126" s="50">
        <v>5</v>
      </c>
      <c r="H126" s="50">
        <v>5</v>
      </c>
      <c r="I126" s="50">
        <v>1</v>
      </c>
      <c r="J126" s="50">
        <v>0</v>
      </c>
      <c r="K126" s="50">
        <v>0</v>
      </c>
      <c r="L126" s="50">
        <v>2</v>
      </c>
      <c r="M126" s="50">
        <v>3</v>
      </c>
      <c r="N126" s="50">
        <v>1</v>
      </c>
      <c r="O126" s="50"/>
      <c r="P126" s="50"/>
      <c r="Q126" s="50"/>
      <c r="R126" s="50"/>
      <c r="S126" s="50"/>
      <c r="T126" s="51">
        <f t="shared" si="2"/>
        <v>19</v>
      </c>
      <c r="U126" s="52"/>
      <c r="V126" s="53">
        <f>SUM(T126:T128)+IF(ISNUMBER(U126),U126,0)+IF(ISNUMBER(U127),U127,0)+IF(ISNUMBER(U128),U128,0)</f>
        <v>39</v>
      </c>
      <c r="W126" s="54">
        <f>COUNTIF($E126:$S126,0)+COUNTIF($E127:$S127,0)+COUNTIF($E128:$S128,0)</f>
        <v>15</v>
      </c>
      <c r="X126" s="54">
        <f>COUNTIF($E126:$S126,1)+COUNTIF($E127:$S127,1)+COUNTIF($E128:$S128,1)</f>
        <v>6</v>
      </c>
      <c r="Y126" s="54">
        <f>COUNTIF($E126:$S126,2)+COUNTIF($E127:$S127,2)+COUNTIF($E128:$S128,2)</f>
        <v>2</v>
      </c>
      <c r="Z126" s="54">
        <f>COUNTIF($E126:$S126,3)+COUNTIF($E127:$S127,3)+COUNTIF($E128:$S128,3)</f>
        <v>3</v>
      </c>
      <c r="AA126" s="54">
        <f>COUNTIF($E126:$S126,5)+COUNTIF($E127:$S127,5)+COUNTIF($E128:$S128,5)</f>
        <v>4</v>
      </c>
      <c r="AB126" s="55">
        <f>COUNTIF($E126:$S126,"5*")+COUNTIF($E127:$S127,"5*")+COUNTIF($E128:$S128,"5*")</f>
        <v>0</v>
      </c>
      <c r="AC126" s="56">
        <f>COUNTIF($E126:$S126,20)+COUNTIF($E127:$S127,20)+COUNTIF($E128:$S128,20)</f>
        <v>0</v>
      </c>
    </row>
    <row r="127" spans="1:29" ht="16.5" thickBot="1">
      <c r="A127" s="57" t="s">
        <v>176</v>
      </c>
      <c r="B127" s="58" t="s">
        <v>199</v>
      </c>
      <c r="C127" s="58" t="s">
        <v>186</v>
      </c>
      <c r="D127" s="58"/>
      <c r="E127" s="59">
        <v>0</v>
      </c>
      <c r="F127" s="59">
        <v>0</v>
      </c>
      <c r="G127" s="59">
        <v>0</v>
      </c>
      <c r="H127" s="59">
        <v>0</v>
      </c>
      <c r="I127" s="59">
        <v>5</v>
      </c>
      <c r="J127" s="59">
        <v>3</v>
      </c>
      <c r="K127" s="59">
        <v>0</v>
      </c>
      <c r="L127" s="59">
        <v>0</v>
      </c>
      <c r="M127" s="59">
        <v>2</v>
      </c>
      <c r="N127" s="59">
        <v>0</v>
      </c>
      <c r="O127" s="59"/>
      <c r="P127" s="59"/>
      <c r="Q127" s="59"/>
      <c r="R127" s="59"/>
      <c r="S127" s="59"/>
      <c r="T127" s="60">
        <f t="shared" si="2"/>
        <v>10</v>
      </c>
      <c r="U127" s="61"/>
      <c r="V127" s="62">
        <v>0.43333333333333329</v>
      </c>
      <c r="W127" s="63" t="s">
        <v>19</v>
      </c>
      <c r="X127" s="64"/>
      <c r="Y127" s="64"/>
      <c r="Z127" s="65"/>
      <c r="AA127" s="65"/>
      <c r="AB127" s="66"/>
      <c r="AC127" s="67" t="str">
        <f>TEXT( (V128-V127+0.00000000000001),"[hh].mm.ss")</f>
        <v>03.39.12</v>
      </c>
    </row>
    <row r="128" spans="1:29" ht="15.75" thickBot="1">
      <c r="A128" s="34" t="s">
        <v>20</v>
      </c>
      <c r="B128" s="35" t="s">
        <v>37</v>
      </c>
      <c r="C128" s="15"/>
      <c r="D128" s="16"/>
      <c r="E128" s="68">
        <v>0</v>
      </c>
      <c r="F128" s="68">
        <v>1</v>
      </c>
      <c r="G128" s="68">
        <v>0</v>
      </c>
      <c r="H128" s="68">
        <v>3</v>
      </c>
      <c r="I128" s="68">
        <v>5</v>
      </c>
      <c r="J128" s="68">
        <v>0</v>
      </c>
      <c r="K128" s="68">
        <v>0</v>
      </c>
      <c r="L128" s="68">
        <v>0</v>
      </c>
      <c r="M128" s="68">
        <v>0</v>
      </c>
      <c r="N128" s="68">
        <v>1</v>
      </c>
      <c r="O128" s="68"/>
      <c r="P128" s="68"/>
      <c r="Q128" s="68"/>
      <c r="R128" s="68"/>
      <c r="S128" s="68"/>
      <c r="T128" s="69">
        <f t="shared" si="2"/>
        <v>10</v>
      </c>
      <c r="U128" s="70"/>
      <c r="V128" s="71">
        <v>0.5855555555555555</v>
      </c>
      <c r="W128" s="72" t="s">
        <v>22</v>
      </c>
      <c r="X128" s="73"/>
      <c r="Y128" s="73"/>
      <c r="Z128" s="74"/>
      <c r="AA128" s="75"/>
      <c r="AB128" s="76"/>
      <c r="AC128" s="77" t="str">
        <f>TEXT(IF($E126="","",(IF($E127="",T126/(15-(COUNTIF($E126:$S126,""))),(IF($E128="",(T126+T127)/(30-(COUNTIF($E126:$S126,"")+COUNTIF($E127:$S127,""))), (T126+T127+T128)/(45-(COUNTIF($E126:$S126,"")+COUNTIF($E127:$S127,"")+COUNTIF($E128:$S128,"")))))))),"0,00")</f>
        <v>1,30</v>
      </c>
    </row>
    <row r="129" spans="1:29" ht="15.75" thickBot="1">
      <c r="A129" s="47">
        <v>205</v>
      </c>
      <c r="B129" s="48" t="s">
        <v>177</v>
      </c>
      <c r="C129" s="49" t="s">
        <v>92</v>
      </c>
      <c r="D129" s="49"/>
      <c r="E129" s="50">
        <v>0</v>
      </c>
      <c r="F129" s="50">
        <v>0</v>
      </c>
      <c r="G129" s="50">
        <v>0</v>
      </c>
      <c r="H129" s="50">
        <v>1</v>
      </c>
      <c r="I129" s="50">
        <v>5</v>
      </c>
      <c r="J129" s="50">
        <v>5</v>
      </c>
      <c r="K129" s="50">
        <v>0</v>
      </c>
      <c r="L129" s="50">
        <v>0</v>
      </c>
      <c r="M129" s="50">
        <v>5</v>
      </c>
      <c r="N129" s="50">
        <v>3</v>
      </c>
      <c r="O129" s="50"/>
      <c r="P129" s="50"/>
      <c r="Q129" s="50"/>
      <c r="R129" s="50"/>
      <c r="S129" s="50"/>
      <c r="T129" s="51">
        <f t="shared" si="2"/>
        <v>19</v>
      </c>
      <c r="U129" s="52"/>
      <c r="V129" s="53">
        <f>SUM(T129:T131)+IF(ISNUMBER(U129),U129,0)+IF(ISNUMBER(U130),U130,0)+IF(ISNUMBER(U131),U131,0)</f>
        <v>40</v>
      </c>
      <c r="W129" s="54">
        <f>COUNTIF($E129:$S129,0)+COUNTIF($E130:$S130,0)+COUNTIF($E131:$S131,0)</f>
        <v>18</v>
      </c>
      <c r="X129" s="54">
        <f>COUNTIF($E129:$S129,1)+COUNTIF($E130:$S130,1)+COUNTIF($E131:$S131,1)</f>
        <v>4</v>
      </c>
      <c r="Y129" s="54">
        <f>COUNTIF($E129:$S129,2)+COUNTIF($E130:$S130,2)+COUNTIF($E131:$S131,2)</f>
        <v>0</v>
      </c>
      <c r="Z129" s="54">
        <f>COUNTIF($E129:$S129,3)+COUNTIF($E130:$S130,3)+COUNTIF($E131:$S131,3)</f>
        <v>2</v>
      </c>
      <c r="AA129" s="54">
        <f>COUNTIF($E129:$S129,5)+COUNTIF($E130:$S130,5)+COUNTIF($E131:$S131,5)</f>
        <v>6</v>
      </c>
      <c r="AB129" s="55">
        <f>COUNTIF($E129:$S129,"5*")+COUNTIF($E130:$S130,"5*")+COUNTIF($E131:$S131,"5*")</f>
        <v>0</v>
      </c>
      <c r="AC129" s="56">
        <f>COUNTIF($E129:$S129,20)+COUNTIF($E130:$S130,20)+COUNTIF($E131:$S131,20)</f>
        <v>0</v>
      </c>
    </row>
    <row r="130" spans="1:29" ht="16.5" thickBot="1">
      <c r="A130" s="57" t="s">
        <v>178</v>
      </c>
      <c r="B130" s="58" t="s">
        <v>17</v>
      </c>
      <c r="C130" s="58" t="s">
        <v>179</v>
      </c>
      <c r="D130" s="58"/>
      <c r="E130" s="59">
        <v>0</v>
      </c>
      <c r="F130" s="59">
        <v>0</v>
      </c>
      <c r="G130" s="59">
        <v>0</v>
      </c>
      <c r="H130" s="59">
        <v>5</v>
      </c>
      <c r="I130" s="59">
        <v>1</v>
      </c>
      <c r="J130" s="59">
        <v>3</v>
      </c>
      <c r="K130" s="59">
        <v>0</v>
      </c>
      <c r="L130" s="59">
        <v>0</v>
      </c>
      <c r="M130" s="59">
        <v>1</v>
      </c>
      <c r="N130" s="59">
        <v>5</v>
      </c>
      <c r="O130" s="59"/>
      <c r="P130" s="59"/>
      <c r="Q130" s="59"/>
      <c r="R130" s="59"/>
      <c r="S130" s="59"/>
      <c r="T130" s="60">
        <f t="shared" si="2"/>
        <v>15</v>
      </c>
      <c r="U130" s="61"/>
      <c r="V130" s="62">
        <v>0.43541666666666662</v>
      </c>
      <c r="W130" s="63" t="s">
        <v>19</v>
      </c>
      <c r="X130" s="64"/>
      <c r="Y130" s="64"/>
      <c r="Z130" s="65"/>
      <c r="AA130" s="65"/>
      <c r="AB130" s="66"/>
      <c r="AC130" s="67" t="str">
        <f>TEXT( (V131-V130+0.00000000000001),"[hh].mm.ss")</f>
        <v>03.27.11</v>
      </c>
    </row>
    <row r="131" spans="1:29" ht="15.75" thickBot="1">
      <c r="A131" s="34" t="s">
        <v>20</v>
      </c>
      <c r="B131" s="35" t="s">
        <v>37</v>
      </c>
      <c r="C131" s="15"/>
      <c r="D131" s="16"/>
      <c r="E131" s="68">
        <v>0</v>
      </c>
      <c r="F131" s="68">
        <v>0</v>
      </c>
      <c r="G131" s="68">
        <v>0</v>
      </c>
      <c r="H131" s="68">
        <v>0</v>
      </c>
      <c r="I131" s="68">
        <v>5</v>
      </c>
      <c r="J131" s="68">
        <v>0</v>
      </c>
      <c r="K131" s="68">
        <v>0</v>
      </c>
      <c r="L131" s="68">
        <v>0</v>
      </c>
      <c r="M131" s="68">
        <v>1</v>
      </c>
      <c r="N131" s="68">
        <v>0</v>
      </c>
      <c r="O131" s="68"/>
      <c r="P131" s="68"/>
      <c r="Q131" s="68"/>
      <c r="R131" s="68"/>
      <c r="S131" s="68"/>
      <c r="T131" s="69">
        <f t="shared" si="2"/>
        <v>6</v>
      </c>
      <c r="U131" s="70"/>
      <c r="V131" s="71">
        <v>0.57929398148148148</v>
      </c>
      <c r="W131" s="72" t="s">
        <v>22</v>
      </c>
      <c r="X131" s="73"/>
      <c r="Y131" s="73"/>
      <c r="Z131" s="74"/>
      <c r="AA131" s="75"/>
      <c r="AB131" s="76"/>
      <c r="AC131" s="77" t="str">
        <f>TEXT(IF($E129="","",(IF($E130="",T129/(15-(COUNTIF($E129:$S129,""))),(IF($E131="",(T129+T130)/(30-(COUNTIF($E129:$S129,"")+COUNTIF($E130:$S130,""))), (T129+T130+T131)/(45-(COUNTIF($E129:$S129,"")+COUNTIF($E130:$S130,"")+COUNTIF($E131:$S131,"")))))))),"0,00")</f>
        <v>1,33</v>
      </c>
    </row>
    <row r="132" spans="1:29" ht="15.75" thickBot="1">
      <c r="A132" s="47">
        <v>218</v>
      </c>
      <c r="B132" s="48" t="s">
        <v>212</v>
      </c>
      <c r="C132" s="49" t="s">
        <v>78</v>
      </c>
      <c r="D132" s="49"/>
      <c r="E132" s="50">
        <v>0</v>
      </c>
      <c r="F132" s="50">
        <v>1</v>
      </c>
      <c r="G132" s="50">
        <v>2</v>
      </c>
      <c r="H132" s="50">
        <v>3</v>
      </c>
      <c r="I132" s="50">
        <v>0</v>
      </c>
      <c r="J132" s="50">
        <v>1</v>
      </c>
      <c r="K132" s="50">
        <v>3</v>
      </c>
      <c r="L132" s="50">
        <v>2</v>
      </c>
      <c r="M132" s="50">
        <v>1</v>
      </c>
      <c r="N132" s="50">
        <v>1</v>
      </c>
      <c r="O132" s="50"/>
      <c r="P132" s="50"/>
      <c r="Q132" s="50"/>
      <c r="R132" s="50"/>
      <c r="S132" s="50"/>
      <c r="T132" s="51">
        <f t="shared" si="2"/>
        <v>14</v>
      </c>
      <c r="U132" s="52"/>
      <c r="V132" s="53">
        <f>SUM(T132:T134)+IF(ISNUMBER(U132),U132,0)+IF(ISNUMBER(U133),U133,0)+IF(ISNUMBER(U134),U134,0)</f>
        <v>51</v>
      </c>
      <c r="W132" s="54">
        <f>COUNTIF($E132:$S132,0)+COUNTIF($E133:$S133,0)+COUNTIF($E134:$S134,0)</f>
        <v>7</v>
      </c>
      <c r="X132" s="54">
        <f>COUNTIF($E132:$S132,1)+COUNTIF($E133:$S133,1)+COUNTIF($E134:$S134,1)</f>
        <v>9</v>
      </c>
      <c r="Y132" s="54">
        <f>COUNTIF($E132:$S132,2)+COUNTIF($E133:$S133,2)+COUNTIF($E134:$S134,2)</f>
        <v>4</v>
      </c>
      <c r="Z132" s="54">
        <f>COUNTIF($E132:$S132,3)+COUNTIF($E133:$S133,3)+COUNTIF($E134:$S134,3)</f>
        <v>8</v>
      </c>
      <c r="AA132" s="54">
        <f>COUNTIF($E132:$S132,5)+COUNTIF($E133:$S133,5)+COUNTIF($E134:$S134,5)</f>
        <v>2</v>
      </c>
      <c r="AB132" s="55">
        <f>COUNTIF($E132:$S132,"5*")+COUNTIF($E133:$S133,"5*")+COUNTIF($E134:$S134,"5*")</f>
        <v>0</v>
      </c>
      <c r="AC132" s="56">
        <f>COUNTIF($E132:$S132,20)+COUNTIF($E133:$S133,20)+COUNTIF($E134:$S134,20)</f>
        <v>0</v>
      </c>
    </row>
    <row r="133" spans="1:29" ht="16.5" thickBot="1">
      <c r="A133" s="57" t="s">
        <v>182</v>
      </c>
      <c r="B133" s="58" t="s">
        <v>17</v>
      </c>
      <c r="C133" s="58" t="s">
        <v>106</v>
      </c>
      <c r="D133" s="58"/>
      <c r="E133" s="59">
        <v>5</v>
      </c>
      <c r="F133" s="59">
        <v>1</v>
      </c>
      <c r="G133" s="59">
        <v>1</v>
      </c>
      <c r="H133" s="59">
        <v>3</v>
      </c>
      <c r="I133" s="59">
        <v>5</v>
      </c>
      <c r="J133" s="59">
        <v>2</v>
      </c>
      <c r="K133" s="59">
        <v>3</v>
      </c>
      <c r="L133" s="59">
        <v>2</v>
      </c>
      <c r="M133" s="59">
        <v>3</v>
      </c>
      <c r="N133" s="59">
        <v>3</v>
      </c>
      <c r="O133" s="59"/>
      <c r="P133" s="59"/>
      <c r="Q133" s="59"/>
      <c r="R133" s="59"/>
      <c r="S133" s="59"/>
      <c r="T133" s="60">
        <f t="shared" si="2"/>
        <v>28</v>
      </c>
      <c r="U133" s="61"/>
      <c r="V133" s="62">
        <v>0.43055555555555552</v>
      </c>
      <c r="W133" s="63" t="s">
        <v>19</v>
      </c>
      <c r="X133" s="64"/>
      <c r="Y133" s="64"/>
      <c r="Z133" s="65"/>
      <c r="AA133" s="65"/>
      <c r="AB133" s="66"/>
      <c r="AC133" s="67" t="str">
        <f>TEXT( (V134-V133+0.00000000000001),"[hh].mm.ss")</f>
        <v>02.45.30</v>
      </c>
    </row>
    <row r="134" spans="1:29" ht="15.75" thickBot="1">
      <c r="A134" s="34" t="s">
        <v>20</v>
      </c>
      <c r="B134" s="35" t="s">
        <v>37</v>
      </c>
      <c r="C134" s="15"/>
      <c r="D134" s="16"/>
      <c r="E134" s="68">
        <v>0</v>
      </c>
      <c r="F134" s="68">
        <v>0</v>
      </c>
      <c r="G134" s="68">
        <v>1</v>
      </c>
      <c r="H134" s="68">
        <v>3</v>
      </c>
      <c r="I134" s="68">
        <v>3</v>
      </c>
      <c r="J134" s="68">
        <v>0</v>
      </c>
      <c r="K134" s="68">
        <v>1</v>
      </c>
      <c r="L134" s="68">
        <v>0</v>
      </c>
      <c r="M134" s="68">
        <v>1</v>
      </c>
      <c r="N134" s="68">
        <v>0</v>
      </c>
      <c r="O134" s="68"/>
      <c r="P134" s="68"/>
      <c r="Q134" s="68"/>
      <c r="R134" s="68"/>
      <c r="S134" s="68"/>
      <c r="T134" s="69">
        <f t="shared" si="2"/>
        <v>9</v>
      </c>
      <c r="U134" s="70"/>
      <c r="V134" s="71">
        <v>0.54548611111111112</v>
      </c>
      <c r="W134" s="72" t="s">
        <v>22</v>
      </c>
      <c r="X134" s="73"/>
      <c r="Y134" s="73"/>
      <c r="Z134" s="74"/>
      <c r="AA134" s="75"/>
      <c r="AB134" s="76"/>
      <c r="AC134" s="77" t="str">
        <f>TEXT(IF($E132="","",(IF($E133="",T132/(15-(COUNTIF($E132:$S132,""))),(IF($E134="",(T132+T133)/(30-(COUNTIF($E132:$S132,"")+COUNTIF($E133:$S133,""))), (T132+T133+T134)/(45-(COUNTIF($E132:$S132,"")+COUNTIF($E133:$S133,"")+COUNTIF($E134:$S134,"")))))))),"0,00")</f>
        <v>1,70</v>
      </c>
    </row>
    <row r="135" spans="1:29" ht="15.75" thickBot="1">
      <c r="A135" s="47">
        <v>242</v>
      </c>
      <c r="B135" s="48" t="s">
        <v>220</v>
      </c>
      <c r="C135" s="49" t="s">
        <v>221</v>
      </c>
      <c r="D135" s="49"/>
      <c r="E135" s="50">
        <v>3</v>
      </c>
      <c r="F135" s="50">
        <v>1</v>
      </c>
      <c r="G135" s="50">
        <v>5</v>
      </c>
      <c r="H135" s="50">
        <v>5</v>
      </c>
      <c r="I135" s="50">
        <v>5</v>
      </c>
      <c r="J135" s="50">
        <v>3</v>
      </c>
      <c r="K135" s="50">
        <v>3</v>
      </c>
      <c r="L135" s="50">
        <v>3</v>
      </c>
      <c r="M135" s="50">
        <v>3</v>
      </c>
      <c r="N135" s="50">
        <v>5</v>
      </c>
      <c r="O135" s="50"/>
      <c r="P135" s="50"/>
      <c r="Q135" s="50"/>
      <c r="R135" s="50"/>
      <c r="S135" s="50"/>
      <c r="T135" s="51">
        <f t="shared" si="2"/>
        <v>36</v>
      </c>
      <c r="U135" s="52"/>
      <c r="V135" s="53">
        <f>SUM(T135:T137)+IF(ISNUMBER(U135),U135,0)+IF(ISNUMBER(U136),U136,0)+IF(ISNUMBER(U137),U137,0)</f>
        <v>85</v>
      </c>
      <c r="W135" s="54">
        <f>COUNTIF($E135:$S135,0)+COUNTIF($E136:$S136,0)+COUNTIF($E137:$S137,0)</f>
        <v>1</v>
      </c>
      <c r="X135" s="54">
        <f>COUNTIF($E135:$S135,1)+COUNTIF($E136:$S136,1)+COUNTIF($E137:$S137,1)</f>
        <v>10</v>
      </c>
      <c r="Y135" s="54">
        <f>COUNTIF($E135:$S135,2)+COUNTIF($E136:$S136,2)+COUNTIF($E137:$S137,2)</f>
        <v>2</v>
      </c>
      <c r="Z135" s="54">
        <f>COUNTIF($E135:$S135,3)+COUNTIF($E136:$S136,3)+COUNTIF($E137:$S137,3)</f>
        <v>7</v>
      </c>
      <c r="AA135" s="54">
        <f>COUNTIF($E135:$S135,5)+COUNTIF($E136:$S136,5)+COUNTIF($E137:$S137,5)</f>
        <v>10</v>
      </c>
      <c r="AB135" s="55">
        <f>COUNTIF($E135:$S135,"5*")+COUNTIF($E136:$S136,"5*")+COUNTIF($E137:$S137,"5*")</f>
        <v>0</v>
      </c>
      <c r="AC135" s="56">
        <f>COUNTIF($E135:$S135,20)+COUNTIF($E136:$S136,20)+COUNTIF($E137:$S137,20)</f>
        <v>0</v>
      </c>
    </row>
    <row r="136" spans="1:29" ht="16.5" thickBot="1">
      <c r="A136" s="57" t="s">
        <v>185</v>
      </c>
      <c r="B136" s="58" t="s">
        <v>17</v>
      </c>
      <c r="C136" s="58" t="s">
        <v>186</v>
      </c>
      <c r="D136" s="58"/>
      <c r="E136" s="59">
        <v>1</v>
      </c>
      <c r="F136" s="59">
        <v>1</v>
      </c>
      <c r="G136" s="59">
        <v>3</v>
      </c>
      <c r="H136" s="59">
        <v>5</v>
      </c>
      <c r="I136" s="59">
        <v>5</v>
      </c>
      <c r="J136" s="59">
        <v>1</v>
      </c>
      <c r="K136" s="59">
        <v>1</v>
      </c>
      <c r="L136" s="59">
        <v>0</v>
      </c>
      <c r="M136" s="59">
        <v>5</v>
      </c>
      <c r="N136" s="59">
        <v>2</v>
      </c>
      <c r="O136" s="59"/>
      <c r="P136" s="59"/>
      <c r="Q136" s="59"/>
      <c r="R136" s="59"/>
      <c r="S136" s="59"/>
      <c r="T136" s="60">
        <f t="shared" si="2"/>
        <v>24</v>
      </c>
      <c r="U136" s="61"/>
      <c r="V136" s="62">
        <v>0.42986111111111108</v>
      </c>
      <c r="W136" s="63" t="s">
        <v>19</v>
      </c>
      <c r="X136" s="64"/>
      <c r="Y136" s="64"/>
      <c r="Z136" s="65"/>
      <c r="AA136" s="65"/>
      <c r="AB136" s="66"/>
      <c r="AC136" s="67" t="str">
        <f>TEXT( (V137-V136+0.00000000000001),"[hh].mm.ss")</f>
        <v>04.25.45</v>
      </c>
    </row>
    <row r="137" spans="1:29" ht="15.75" thickBot="1">
      <c r="A137" s="34" t="s">
        <v>20</v>
      </c>
      <c r="B137" s="35" t="s">
        <v>37</v>
      </c>
      <c r="C137" s="15"/>
      <c r="D137" s="16"/>
      <c r="E137" s="68">
        <v>1</v>
      </c>
      <c r="F137" s="68">
        <v>1</v>
      </c>
      <c r="G137" s="68">
        <v>1</v>
      </c>
      <c r="H137" s="68">
        <v>5</v>
      </c>
      <c r="I137" s="68">
        <v>5</v>
      </c>
      <c r="J137" s="68">
        <v>1</v>
      </c>
      <c r="K137" s="68">
        <v>1</v>
      </c>
      <c r="L137" s="68">
        <v>3</v>
      </c>
      <c r="M137" s="68">
        <v>5</v>
      </c>
      <c r="N137" s="68">
        <v>2</v>
      </c>
      <c r="O137" s="68"/>
      <c r="P137" s="68"/>
      <c r="Q137" s="68"/>
      <c r="R137" s="68"/>
      <c r="S137" s="68"/>
      <c r="T137" s="69">
        <f t="shared" si="2"/>
        <v>25</v>
      </c>
      <c r="U137" s="70"/>
      <c r="V137" s="71">
        <v>0.61440972222222223</v>
      </c>
      <c r="W137" s="72" t="s">
        <v>22</v>
      </c>
      <c r="X137" s="73"/>
      <c r="Y137" s="73"/>
      <c r="Z137" s="74"/>
      <c r="AA137" s="75"/>
      <c r="AB137" s="76"/>
      <c r="AC137" s="77" t="str">
        <f>TEXT(IF($E135="","",(IF($E136="",T135/(15-(COUNTIF($E135:$S135,""))),(IF($E137="",(T135+T136)/(30-(COUNTIF($E135:$S135,"")+COUNTIF($E136:$S136,""))), (T135+T136+T137)/(45-(COUNTIF($E135:$S135,"")+COUNTIF($E136:$S136,"")+COUNTIF($E137:$S137,"")))))))),"0,00")</f>
        <v>2,83</v>
      </c>
    </row>
    <row r="138" spans="1:29" ht="15.75" thickBot="1">
      <c r="A138" s="47">
        <v>217</v>
      </c>
      <c r="B138" s="48" t="s">
        <v>223</v>
      </c>
      <c r="C138" s="49" t="s">
        <v>224</v>
      </c>
      <c r="D138" s="49"/>
      <c r="E138" s="50">
        <v>3</v>
      </c>
      <c r="F138" s="50">
        <v>2</v>
      </c>
      <c r="G138" s="50">
        <v>3</v>
      </c>
      <c r="H138" s="50">
        <v>3</v>
      </c>
      <c r="I138" s="50">
        <v>3</v>
      </c>
      <c r="J138" s="50">
        <v>3</v>
      </c>
      <c r="K138" s="50">
        <v>3</v>
      </c>
      <c r="L138" s="50">
        <v>3</v>
      </c>
      <c r="M138" s="50">
        <v>3</v>
      </c>
      <c r="N138" s="50">
        <v>3</v>
      </c>
      <c r="O138" s="50"/>
      <c r="P138" s="50"/>
      <c r="Q138" s="50"/>
      <c r="R138" s="50"/>
      <c r="S138" s="50"/>
      <c r="T138" s="51">
        <f t="shared" si="2"/>
        <v>29</v>
      </c>
      <c r="U138" s="52"/>
      <c r="V138" s="53">
        <f>SUM(T138:T140)+IF(ISNUMBER(U138),U138,0)+IF(ISNUMBER(U139),U139,0)+IF(ISNUMBER(U140),U140,0)</f>
        <v>89</v>
      </c>
      <c r="W138" s="54">
        <f>COUNTIF($E138:$S138,0)+COUNTIF($E139:$S139,0)+COUNTIF($E140:$S140,0)</f>
        <v>0</v>
      </c>
      <c r="X138" s="54">
        <f>COUNTIF($E138:$S138,1)+COUNTIF($E139:$S139,1)+COUNTIF($E140:$S140,1)</f>
        <v>0</v>
      </c>
      <c r="Y138" s="54">
        <f>COUNTIF($E138:$S138,2)+COUNTIF($E139:$S139,2)+COUNTIF($E140:$S140,2)</f>
        <v>3</v>
      </c>
      <c r="Z138" s="54">
        <f>COUNTIF($E138:$S138,3)+COUNTIF($E139:$S139,3)+COUNTIF($E140:$S140,3)</f>
        <v>26</v>
      </c>
      <c r="AA138" s="54">
        <f>COUNTIF($E138:$S138,5)+COUNTIF($E139:$S139,5)+COUNTIF($E140:$S140,5)</f>
        <v>1</v>
      </c>
      <c r="AB138" s="55">
        <f>COUNTIF($E138:$S138,"5*")+COUNTIF($E139:$S139,"5*")+COUNTIF($E140:$S140,"5*")</f>
        <v>0</v>
      </c>
      <c r="AC138" s="56">
        <f>COUNTIF($E138:$S138,20)+COUNTIF($E139:$S139,20)+COUNTIF($E140:$S140,20)</f>
        <v>0</v>
      </c>
    </row>
    <row r="139" spans="1:29" ht="16.5" thickBot="1">
      <c r="A139" s="57" t="s">
        <v>188</v>
      </c>
      <c r="B139" s="58" t="s">
        <v>17</v>
      </c>
      <c r="C139" s="58" t="s">
        <v>18</v>
      </c>
      <c r="D139" s="58"/>
      <c r="E139" s="59">
        <v>3</v>
      </c>
      <c r="F139" s="59">
        <v>2</v>
      </c>
      <c r="G139" s="59">
        <v>3</v>
      </c>
      <c r="H139" s="59">
        <v>3</v>
      </c>
      <c r="I139" s="59">
        <v>3</v>
      </c>
      <c r="J139" s="59">
        <v>3</v>
      </c>
      <c r="K139" s="59">
        <v>3</v>
      </c>
      <c r="L139" s="59">
        <v>3</v>
      </c>
      <c r="M139" s="59">
        <v>3</v>
      </c>
      <c r="N139" s="59">
        <v>3</v>
      </c>
      <c r="O139" s="59"/>
      <c r="P139" s="59"/>
      <c r="Q139" s="59"/>
      <c r="R139" s="59"/>
      <c r="S139" s="59"/>
      <c r="T139" s="60">
        <f t="shared" si="2"/>
        <v>29</v>
      </c>
      <c r="U139" s="61"/>
      <c r="V139" s="62">
        <v>0.42916666666666664</v>
      </c>
      <c r="W139" s="63" t="s">
        <v>19</v>
      </c>
      <c r="X139" s="64"/>
      <c r="Y139" s="64"/>
      <c r="Z139" s="65"/>
      <c r="AA139" s="65"/>
      <c r="AB139" s="66"/>
      <c r="AC139" s="67" t="str">
        <f>TEXT( (V140-V139+0.00000000000001),"[hh].mm.ss")</f>
        <v>03.01.19</v>
      </c>
    </row>
    <row r="140" spans="1:29" ht="15.75" thickBot="1">
      <c r="A140" s="34" t="s">
        <v>20</v>
      </c>
      <c r="B140" s="35" t="s">
        <v>37</v>
      </c>
      <c r="C140" s="15"/>
      <c r="D140" s="16"/>
      <c r="E140" s="68">
        <v>3</v>
      </c>
      <c r="F140" s="68">
        <v>3</v>
      </c>
      <c r="G140" s="68">
        <v>3</v>
      </c>
      <c r="H140" s="68">
        <v>3</v>
      </c>
      <c r="I140" s="68">
        <v>5</v>
      </c>
      <c r="J140" s="68">
        <v>3</v>
      </c>
      <c r="K140" s="68">
        <v>3</v>
      </c>
      <c r="L140" s="68">
        <v>3</v>
      </c>
      <c r="M140" s="68">
        <v>3</v>
      </c>
      <c r="N140" s="68">
        <v>2</v>
      </c>
      <c r="O140" s="68"/>
      <c r="P140" s="68"/>
      <c r="Q140" s="68"/>
      <c r="R140" s="68"/>
      <c r="S140" s="68"/>
      <c r="T140" s="69">
        <f t="shared" si="2"/>
        <v>31</v>
      </c>
      <c r="U140" s="70"/>
      <c r="V140" s="71">
        <v>0.55508101851851854</v>
      </c>
      <c r="W140" s="72" t="s">
        <v>22</v>
      </c>
      <c r="X140" s="73"/>
      <c r="Y140" s="73"/>
      <c r="Z140" s="74"/>
      <c r="AA140" s="75"/>
      <c r="AB140" s="76"/>
      <c r="AC140" s="77" t="str">
        <f>TEXT(IF($E138="","",(IF($E139="",T138/(15-(COUNTIF($E138:$S138,""))),(IF($E140="",(T138+T139)/(30-(COUNTIF($E138:$S138,"")+COUNTIF($E139:$S139,""))), (T138+T139+T140)/(45-(COUNTIF($E138:$S138,"")+COUNTIF($E139:$S139,"")+COUNTIF($E140:$S140,"")))))))),"0,00")</f>
        <v>2,97</v>
      </c>
    </row>
    <row r="141" spans="1:29" ht="15.75" thickBot="1">
      <c r="A141" s="47">
        <v>251</v>
      </c>
      <c r="B141" s="48" t="s">
        <v>247</v>
      </c>
      <c r="C141" s="49" t="s">
        <v>175</v>
      </c>
      <c r="D141" s="49"/>
      <c r="E141" s="50">
        <v>3</v>
      </c>
      <c r="F141" s="50">
        <v>1</v>
      </c>
      <c r="G141" s="50">
        <v>3</v>
      </c>
      <c r="H141" s="50">
        <v>3</v>
      </c>
      <c r="I141" s="50">
        <v>3</v>
      </c>
      <c r="J141" s="50">
        <v>3</v>
      </c>
      <c r="K141" s="50">
        <v>5</v>
      </c>
      <c r="L141" s="50">
        <v>5</v>
      </c>
      <c r="M141" s="50">
        <v>5</v>
      </c>
      <c r="N141" s="50">
        <v>3</v>
      </c>
      <c r="O141" s="50"/>
      <c r="P141" s="50"/>
      <c r="Q141" s="50"/>
      <c r="R141" s="50"/>
      <c r="S141" s="50"/>
      <c r="T141" s="51">
        <f t="shared" si="2"/>
        <v>34</v>
      </c>
      <c r="U141" s="52"/>
      <c r="V141" s="53">
        <f>SUM(T141:T143)+IF(ISNUMBER(U141),U141,0)+IF(ISNUMBER(U142),U142,0)+IF(ISNUMBER(U143),U143,0)</f>
        <v>100</v>
      </c>
      <c r="W141" s="54">
        <f>COUNTIF($E141:$S141,0)+COUNTIF($E142:$S142,0)+COUNTIF($E143:$S143,0)</f>
        <v>1</v>
      </c>
      <c r="X141" s="54">
        <f>COUNTIF($E141:$S141,1)+COUNTIF($E142:$S142,1)+COUNTIF($E143:$S143,1)</f>
        <v>2</v>
      </c>
      <c r="Y141" s="54">
        <f>COUNTIF($E141:$S141,2)+COUNTIF($E142:$S142,2)+COUNTIF($E143:$S143,2)</f>
        <v>1</v>
      </c>
      <c r="Z141" s="54">
        <f>COUNTIF($E141:$S141,3)+COUNTIF($E142:$S142,3)+COUNTIF($E143:$S143,3)</f>
        <v>17</v>
      </c>
      <c r="AA141" s="54">
        <f>COUNTIF($E141:$S141,5)+COUNTIF($E142:$S142,5)+COUNTIF($E143:$S143,5)</f>
        <v>9</v>
      </c>
      <c r="AB141" s="55">
        <f>COUNTIF($E141:$S141,"5*")+COUNTIF($E142:$S142,"5*")+COUNTIF($E143:$S143,"5*")</f>
        <v>0</v>
      </c>
      <c r="AC141" s="56">
        <f>COUNTIF($E141:$S141,20)+COUNTIF($E142:$S142,20)+COUNTIF($E143:$S143,20)</f>
        <v>0</v>
      </c>
    </row>
    <row r="142" spans="1:29" ht="16.5" thickBot="1">
      <c r="A142" s="57" t="s">
        <v>192</v>
      </c>
      <c r="B142" s="58" t="s">
        <v>17</v>
      </c>
      <c r="C142" s="58" t="s">
        <v>36</v>
      </c>
      <c r="D142" s="58"/>
      <c r="E142" s="59">
        <v>3</v>
      </c>
      <c r="F142" s="59">
        <v>0</v>
      </c>
      <c r="G142" s="59">
        <v>3</v>
      </c>
      <c r="H142" s="59">
        <v>5</v>
      </c>
      <c r="I142" s="59">
        <v>5</v>
      </c>
      <c r="J142" s="59">
        <v>3</v>
      </c>
      <c r="K142" s="59">
        <v>3</v>
      </c>
      <c r="L142" s="59">
        <v>2</v>
      </c>
      <c r="M142" s="59">
        <v>3</v>
      </c>
      <c r="N142" s="59">
        <v>3</v>
      </c>
      <c r="O142" s="59"/>
      <c r="P142" s="59"/>
      <c r="Q142" s="59"/>
      <c r="R142" s="59"/>
      <c r="S142" s="59"/>
      <c r="T142" s="60">
        <f t="shared" si="2"/>
        <v>30</v>
      </c>
      <c r="U142" s="61"/>
      <c r="V142" s="62">
        <v>0.42708333333333331</v>
      </c>
      <c r="W142" s="63" t="s">
        <v>19</v>
      </c>
      <c r="X142" s="64"/>
      <c r="Y142" s="64"/>
      <c r="Z142" s="65"/>
      <c r="AA142" s="65"/>
      <c r="AB142" s="66"/>
      <c r="AC142" s="67" t="str">
        <f>TEXT( (V143-V142+0.00000000000001),"[hh].mm.ss")</f>
        <v>05.02.42</v>
      </c>
    </row>
    <row r="143" spans="1:29" ht="15.75" thickBot="1">
      <c r="A143" s="34" t="s">
        <v>20</v>
      </c>
      <c r="B143" s="35" t="s">
        <v>37</v>
      </c>
      <c r="C143" s="15"/>
      <c r="D143" s="16"/>
      <c r="E143" s="68">
        <v>3</v>
      </c>
      <c r="F143" s="68">
        <v>1</v>
      </c>
      <c r="G143" s="68">
        <v>5</v>
      </c>
      <c r="H143" s="68">
        <v>5</v>
      </c>
      <c r="I143" s="68">
        <v>5</v>
      </c>
      <c r="J143" s="68">
        <v>3</v>
      </c>
      <c r="K143" s="68">
        <v>3</v>
      </c>
      <c r="L143" s="68">
        <v>3</v>
      </c>
      <c r="M143" s="68">
        <v>5</v>
      </c>
      <c r="N143" s="68">
        <v>3</v>
      </c>
      <c r="O143" s="68"/>
      <c r="P143" s="68"/>
      <c r="Q143" s="68"/>
      <c r="R143" s="68"/>
      <c r="S143" s="68"/>
      <c r="T143" s="69">
        <f t="shared" si="2"/>
        <v>36</v>
      </c>
      <c r="U143" s="70"/>
      <c r="V143" s="71">
        <v>0.6372916666666667</v>
      </c>
      <c r="W143" s="72" t="s">
        <v>22</v>
      </c>
      <c r="X143" s="73"/>
      <c r="Y143" s="73"/>
      <c r="Z143" s="74"/>
      <c r="AA143" s="75"/>
      <c r="AB143" s="76"/>
      <c r="AC143" s="77" t="str">
        <f>TEXT(IF($E141="","",(IF($E142="",T141/(15-(COUNTIF($E141:$S141,""))),(IF($E143="",(T141+T142)/(30-(COUNTIF($E141:$S141,"")+COUNTIF($E142:$S142,""))), (T141+T142+T143)/(45-(COUNTIF($E141:$S141,"")+COUNTIF($E142:$S142,"")+COUNTIF($E143:$S143,"")))))))),"0,00")</f>
        <v>3,33</v>
      </c>
    </row>
    <row r="144" spans="1:29" ht="15.75" thickBot="1">
      <c r="A144" s="47">
        <v>243</v>
      </c>
      <c r="B144" s="48" t="s">
        <v>228</v>
      </c>
      <c r="C144" s="49" t="s">
        <v>39</v>
      </c>
      <c r="D144" s="49"/>
      <c r="E144" s="50">
        <v>5</v>
      </c>
      <c r="F144" s="50">
        <v>3</v>
      </c>
      <c r="G144" s="50">
        <v>3</v>
      </c>
      <c r="H144" s="50">
        <v>5</v>
      </c>
      <c r="I144" s="50">
        <v>5</v>
      </c>
      <c r="J144" s="50">
        <v>3</v>
      </c>
      <c r="K144" s="50">
        <v>5</v>
      </c>
      <c r="L144" s="50">
        <v>5</v>
      </c>
      <c r="M144" s="50">
        <v>3</v>
      </c>
      <c r="N144" s="50">
        <v>2</v>
      </c>
      <c r="O144" s="50"/>
      <c r="P144" s="50"/>
      <c r="Q144" s="50"/>
      <c r="R144" s="50"/>
      <c r="S144" s="50"/>
      <c r="T144" s="51">
        <f t="shared" si="2"/>
        <v>39</v>
      </c>
      <c r="U144" s="52"/>
      <c r="V144" s="53">
        <f>SUM(T144:T146)+IF(ISNUMBER(U144),U144,0)+IF(ISNUMBER(U145),U145,0)+IF(ISNUMBER(U146),U146,0)</f>
        <v>105</v>
      </c>
      <c r="W144" s="54">
        <f>COUNTIF($E144:$S144,0)+COUNTIF($E145:$S145,0)+COUNTIF($E146:$S146,0)</f>
        <v>0</v>
      </c>
      <c r="X144" s="54">
        <f>COUNTIF($E144:$S144,1)+COUNTIF($E145:$S145,1)+COUNTIF($E146:$S146,1)</f>
        <v>0</v>
      </c>
      <c r="Y144" s="54">
        <f>COUNTIF($E144:$S144,2)+COUNTIF($E145:$S145,2)+COUNTIF($E146:$S146,2)</f>
        <v>5</v>
      </c>
      <c r="Z144" s="54">
        <f>COUNTIF($E144:$S144,3)+COUNTIF($E145:$S145,3)+COUNTIF($E146:$S146,3)</f>
        <v>15</v>
      </c>
      <c r="AA144" s="54">
        <f>COUNTIF($E144:$S144,5)+COUNTIF($E145:$S145,5)+COUNTIF($E146:$S146,5)</f>
        <v>10</v>
      </c>
      <c r="AB144" s="55">
        <f>COUNTIF($E144:$S144,"5*")+COUNTIF($E145:$S145,"5*")+COUNTIF($E146:$S146,"5*")</f>
        <v>0</v>
      </c>
      <c r="AC144" s="56">
        <f>COUNTIF($E144:$S144,20)+COUNTIF($E145:$S145,20)+COUNTIF($E146:$S146,20)</f>
        <v>0</v>
      </c>
    </row>
    <row r="145" spans="1:29" ht="16.5" thickBot="1">
      <c r="A145" s="57" t="s">
        <v>195</v>
      </c>
      <c r="B145" s="58" t="s">
        <v>17</v>
      </c>
      <c r="C145" s="58" t="s">
        <v>36</v>
      </c>
      <c r="D145" s="58"/>
      <c r="E145" s="59">
        <v>3</v>
      </c>
      <c r="F145" s="59">
        <v>2</v>
      </c>
      <c r="G145" s="59">
        <v>3</v>
      </c>
      <c r="H145" s="59">
        <v>5</v>
      </c>
      <c r="I145" s="59">
        <v>3</v>
      </c>
      <c r="J145" s="59">
        <v>3</v>
      </c>
      <c r="K145" s="59">
        <v>3</v>
      </c>
      <c r="L145" s="59">
        <v>3</v>
      </c>
      <c r="M145" s="59">
        <v>5</v>
      </c>
      <c r="N145" s="59">
        <v>2</v>
      </c>
      <c r="O145" s="59"/>
      <c r="P145" s="59"/>
      <c r="Q145" s="59"/>
      <c r="R145" s="59"/>
      <c r="S145" s="59"/>
      <c r="T145" s="60">
        <f t="shared" si="2"/>
        <v>32</v>
      </c>
      <c r="U145" s="61"/>
      <c r="V145" s="62">
        <v>0.4284722222222222</v>
      </c>
      <c r="W145" s="63" t="s">
        <v>19</v>
      </c>
      <c r="X145" s="64"/>
      <c r="Y145" s="64"/>
      <c r="Z145" s="65"/>
      <c r="AA145" s="65"/>
      <c r="AB145" s="66"/>
      <c r="AC145" s="67" t="str">
        <f>TEXT( (V146-V145+0.00000000000001),"[hh].mm.ss")</f>
        <v>04.56.22</v>
      </c>
    </row>
    <row r="146" spans="1:29" ht="15.75" thickBot="1">
      <c r="A146" s="34" t="s">
        <v>20</v>
      </c>
      <c r="B146" s="35" t="s">
        <v>37</v>
      </c>
      <c r="C146" s="15"/>
      <c r="D146" s="16"/>
      <c r="E146" s="68">
        <v>3</v>
      </c>
      <c r="F146" s="68">
        <v>2</v>
      </c>
      <c r="G146" s="68">
        <v>3</v>
      </c>
      <c r="H146" s="68">
        <v>5</v>
      </c>
      <c r="I146" s="68">
        <v>5</v>
      </c>
      <c r="J146" s="68">
        <v>3</v>
      </c>
      <c r="K146" s="68">
        <v>3</v>
      </c>
      <c r="L146" s="68">
        <v>5</v>
      </c>
      <c r="M146" s="68">
        <v>3</v>
      </c>
      <c r="N146" s="68">
        <v>2</v>
      </c>
      <c r="O146" s="68"/>
      <c r="P146" s="68"/>
      <c r="Q146" s="68"/>
      <c r="R146" s="68"/>
      <c r="S146" s="68"/>
      <c r="T146" s="69">
        <f t="shared" si="2"/>
        <v>34</v>
      </c>
      <c r="U146" s="70"/>
      <c r="V146" s="71">
        <v>0.63428240740740738</v>
      </c>
      <c r="W146" s="72" t="s">
        <v>22</v>
      </c>
      <c r="X146" s="73"/>
      <c r="Y146" s="73"/>
      <c r="Z146" s="74"/>
      <c r="AA146" s="75"/>
      <c r="AB146" s="76"/>
      <c r="AC146" s="77" t="str">
        <f>TEXT(IF($E144="","",(IF($E145="",T144/(15-(COUNTIF($E144:$S144,""))),(IF($E146="",(T144+T145)/(30-(COUNTIF($E144:$S144,"")+COUNTIF($E145:$S145,""))), (T144+T145+T146)/(45-(COUNTIF($E144:$S144,"")+COUNTIF($E145:$S145,"")+COUNTIF($E146:$S146,"")))))))),"0,00")</f>
        <v>3,50</v>
      </c>
    </row>
    <row r="147" spans="1:29" ht="15.75" thickBot="1">
      <c r="A147" s="47">
        <v>247</v>
      </c>
      <c r="B147" s="48" t="s">
        <v>230</v>
      </c>
      <c r="C147" s="49" t="s">
        <v>231</v>
      </c>
      <c r="D147" s="49"/>
      <c r="E147" s="50">
        <v>1</v>
      </c>
      <c r="F147" s="50">
        <v>2</v>
      </c>
      <c r="G147" s="50">
        <v>1</v>
      </c>
      <c r="H147" s="50">
        <v>5</v>
      </c>
      <c r="I147" s="50">
        <v>5</v>
      </c>
      <c r="J147" s="50">
        <v>3</v>
      </c>
      <c r="K147" s="50">
        <v>1</v>
      </c>
      <c r="L147" s="50">
        <v>3</v>
      </c>
      <c r="M147" s="50">
        <v>3</v>
      </c>
      <c r="N147" s="50">
        <v>5</v>
      </c>
      <c r="O147" s="50"/>
      <c r="P147" s="50"/>
      <c r="Q147" s="50"/>
      <c r="R147" s="50"/>
      <c r="S147" s="50"/>
      <c r="T147" s="51">
        <f t="shared" si="2"/>
        <v>29</v>
      </c>
      <c r="U147" s="52" t="s">
        <v>6</v>
      </c>
      <c r="V147" s="53">
        <f>SUM(T147:T149)+IF(ISNUMBER(U147),U147,0)+IF(ISNUMBER(U148),U148,0)+IF(ISNUMBER(U149),U149,0)</f>
        <v>29</v>
      </c>
      <c r="W147" s="54">
        <f>COUNTIF($E147:$S147,0)+COUNTIF($E148:$S148,0)+COUNTIF($E149:$S149,0)</f>
        <v>0</v>
      </c>
      <c r="X147" s="54">
        <f>COUNTIF($E147:$S147,1)+COUNTIF($E148:$S148,1)+COUNTIF($E149:$S149,1)</f>
        <v>3</v>
      </c>
      <c r="Y147" s="54">
        <f>COUNTIF($E147:$S147,2)+COUNTIF($E148:$S148,2)+COUNTIF($E149:$S149,2)</f>
        <v>1</v>
      </c>
      <c r="Z147" s="54">
        <f>COUNTIF($E147:$S147,3)+COUNTIF($E148:$S148,3)+COUNTIF($E149:$S149,3)</f>
        <v>3</v>
      </c>
      <c r="AA147" s="54">
        <f>COUNTIF($E147:$S147,5)+COUNTIF($E148:$S148,5)+COUNTIF($E149:$S149,5)</f>
        <v>3</v>
      </c>
      <c r="AB147" s="55">
        <f>COUNTIF($E147:$S147,"5*")+COUNTIF($E148:$S148,"5*")+COUNTIF($E149:$S149,"5*")</f>
        <v>0</v>
      </c>
      <c r="AC147" s="56">
        <f>COUNTIF($E147:$S147,20)+COUNTIF($E148:$S148,20)+COUNTIF($E149:$S149,20)</f>
        <v>0</v>
      </c>
    </row>
    <row r="148" spans="1:29" ht="16.5" thickBot="1">
      <c r="A148" s="57"/>
      <c r="B148" s="58" t="s">
        <v>17</v>
      </c>
      <c r="C148" s="58" t="s">
        <v>18</v>
      </c>
      <c r="D148" s="58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60" t="str">
        <f t="shared" si="2"/>
        <v/>
      </c>
      <c r="U148" s="61"/>
      <c r="V148" s="62">
        <v>0.42777777777777776</v>
      </c>
      <c r="W148" s="63" t="s">
        <v>19</v>
      </c>
      <c r="X148" s="64"/>
      <c r="Y148" s="64"/>
      <c r="Z148" s="65"/>
      <c r="AA148" s="65"/>
      <c r="AB148" s="66"/>
      <c r="AC148" s="67" t="str">
        <f>TEXT( (V149-V148+0.00000000000001),"[hh].mm.ss")</f>
        <v>05.30.00</v>
      </c>
    </row>
    <row r="149" spans="1:29" ht="15.75" thickBot="1">
      <c r="A149" s="34" t="s">
        <v>20</v>
      </c>
      <c r="B149" s="35" t="s">
        <v>37</v>
      </c>
      <c r="C149" s="15"/>
      <c r="D149" s="16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9" t="str">
        <f t="shared" si="2"/>
        <v/>
      </c>
      <c r="U149" s="70"/>
      <c r="V149" s="71">
        <v>0.65694444444444444</v>
      </c>
      <c r="W149" s="72" t="s">
        <v>22</v>
      </c>
      <c r="X149" s="73"/>
      <c r="Y149" s="73"/>
      <c r="Z149" s="74"/>
      <c r="AA149" s="75"/>
      <c r="AB149" s="76"/>
      <c r="AC149" s="77" t="str">
        <f>TEXT(IF($E147="","",(IF($E148="",T147/(15-(COUNTIF($E147:$S147,""))),(IF($E149="",(T147+T148)/(30-(COUNTIF($E147:$S147,"")+COUNTIF($E148:$S148,""))), (T147+T148+T149)/(45-(COUNTIF($E147:$S147,"")+COUNTIF($E148:$S148,"")+COUNTIF($E149:$S149,"")))))))),"0,00")</f>
        <v>2,90</v>
      </c>
    </row>
    <row r="150" spans="1:29" ht="15.75" thickTop="1">
      <c r="A150" s="43" t="s">
        <v>9</v>
      </c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5"/>
      <c r="X150" s="45"/>
      <c r="Y150" s="45"/>
      <c r="Z150" s="45"/>
      <c r="AA150" s="45"/>
      <c r="AB150" s="45"/>
      <c r="AC150" s="46"/>
    </row>
    <row r="151" spans="1:29">
      <c r="A151" s="78"/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  <c r="S151" s="78"/>
      <c r="T151" s="78"/>
      <c r="U151" s="78"/>
      <c r="V151" s="78"/>
      <c r="W151" s="79"/>
      <c r="X151" s="79"/>
      <c r="Y151" s="79"/>
      <c r="Z151" s="79"/>
      <c r="AA151" s="79"/>
      <c r="AB151" s="79"/>
      <c r="AC151" s="80"/>
    </row>
    <row r="152" spans="1:29">
      <c r="A152" s="78"/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  <c r="S152" s="78"/>
      <c r="T152" s="78"/>
      <c r="U152" s="78"/>
      <c r="V152" s="78"/>
      <c r="W152" s="79"/>
      <c r="X152" s="79"/>
      <c r="Y152" s="79"/>
      <c r="Z152" s="79"/>
      <c r="AA152" s="79"/>
      <c r="AB152" s="79"/>
      <c r="AC152" s="80"/>
    </row>
    <row r="153" spans="1:29">
      <c r="A153" s="78"/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  <c r="S153" s="78"/>
      <c r="T153" s="78"/>
      <c r="U153" s="78"/>
      <c r="V153" s="78"/>
      <c r="W153" s="79"/>
      <c r="X153" s="79"/>
      <c r="Y153" s="79"/>
      <c r="Z153" s="79"/>
      <c r="AA153" s="79"/>
      <c r="AB153" s="79"/>
      <c r="AC153" s="80"/>
    </row>
    <row r="154" spans="1:29">
      <c r="A154" s="78"/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  <c r="S154" s="78"/>
      <c r="T154" s="78"/>
      <c r="U154" s="78"/>
      <c r="V154" s="78"/>
      <c r="W154" s="79"/>
      <c r="X154" s="79"/>
      <c r="Y154" s="79"/>
      <c r="Z154" s="79"/>
      <c r="AA154" s="79"/>
      <c r="AB154" s="79"/>
      <c r="AC154" s="80"/>
    </row>
    <row r="155" spans="1:29">
      <c r="A155" s="78"/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9"/>
      <c r="X155" s="79"/>
      <c r="Y155" s="79"/>
      <c r="Z155" s="79"/>
      <c r="AA155" s="79"/>
      <c r="AB155" s="79"/>
      <c r="AC155" s="80"/>
    </row>
    <row r="156" spans="1:29">
      <c r="A156" s="78"/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9"/>
      <c r="X156" s="79"/>
      <c r="Y156" s="79"/>
      <c r="Z156" s="79"/>
      <c r="AA156" s="79"/>
      <c r="AB156" s="79"/>
      <c r="AC156" s="80"/>
    </row>
    <row r="157" spans="1:29">
      <c r="A157" s="78"/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  <c r="S157" s="78"/>
      <c r="T157" s="78"/>
      <c r="U157" s="78"/>
      <c r="V157" s="78"/>
      <c r="W157" s="79"/>
      <c r="X157" s="79"/>
      <c r="Y157" s="79"/>
      <c r="Z157" s="79"/>
      <c r="AA157" s="79"/>
      <c r="AB157" s="79"/>
      <c r="AC157" s="80"/>
    </row>
    <row r="158" spans="1:29">
      <c r="A158" s="78"/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  <c r="S158" s="78"/>
      <c r="T158" s="78"/>
      <c r="U158" s="78"/>
      <c r="V158" s="78"/>
      <c r="W158" s="79"/>
      <c r="X158" s="79"/>
      <c r="Y158" s="79"/>
      <c r="Z158" s="79"/>
      <c r="AA158" s="79"/>
      <c r="AB158" s="79"/>
      <c r="AC158" s="80"/>
    </row>
    <row r="159" spans="1:29">
      <c r="A159" s="78"/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  <c r="S159" s="78"/>
      <c r="T159" s="78"/>
      <c r="U159" s="78"/>
      <c r="V159" s="78"/>
      <c r="W159" s="79"/>
      <c r="X159" s="79"/>
      <c r="Y159" s="79"/>
      <c r="Z159" s="79"/>
      <c r="AA159" s="79"/>
      <c r="AB159" s="79"/>
      <c r="AC159" s="80"/>
    </row>
    <row r="160" spans="1:29">
      <c r="A160" s="78"/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  <c r="S160" s="78"/>
      <c r="T160" s="78"/>
      <c r="U160" s="78"/>
      <c r="V160" s="78"/>
      <c r="W160" s="79"/>
      <c r="X160" s="79"/>
      <c r="Y160" s="79"/>
      <c r="Z160" s="79"/>
      <c r="AA160" s="79"/>
      <c r="AB160" s="79"/>
      <c r="AC160" s="80"/>
    </row>
    <row r="161" spans="1:29">
      <c r="A161" s="78"/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  <c r="S161" s="78"/>
      <c r="T161" s="78"/>
      <c r="U161" s="78"/>
      <c r="V161" s="78"/>
      <c r="W161" s="79"/>
      <c r="X161" s="79"/>
      <c r="Y161" s="79"/>
      <c r="Z161" s="79"/>
      <c r="AA161" s="79"/>
      <c r="AB161" s="79"/>
      <c r="AC161" s="80"/>
    </row>
  </sheetData>
  <mergeCells count="4">
    <mergeCell ref="A1:AC1"/>
    <mergeCell ref="B2:AA2"/>
    <mergeCell ref="A95:AC95"/>
    <mergeCell ref="B96:AA96"/>
  </mergeCells>
  <pageMargins left="0.70866141732283472" right="0.70866141732283472" top="0.78740157480314965" bottom="0.78740157480314965" header="0.31496062992125984" footer="0.31496062992125984"/>
  <pageSetup paperSize="9" scale="77" orientation="landscape" horizontalDpi="0" verticalDpi="0" r:id="rId1"/>
  <rowBreaks count="2" manualBreakCount="2">
    <brk id="73" max="28" man="1"/>
    <brk id="9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69"/>
  <sheetViews>
    <sheetView view="pageBreakPreview" topLeftCell="A21" zoomScale="60" zoomScaleNormal="82" workbookViewId="0">
      <selection activeCell="AB42" sqref="AB42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2" width="15" customWidth="1"/>
    <col min="23" max="29" width="4.5703125" customWidth="1"/>
  </cols>
  <sheetData>
    <row r="1" spans="1:29" ht="50.25" thickTop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12</v>
      </c>
      <c r="AC2" s="3"/>
    </row>
    <row r="3" spans="1:29" ht="34.5">
      <c r="A3" s="4"/>
      <c r="B3" s="5" t="str">
        <f>[1]Zaklad!C4</f>
        <v>Březovské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1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[1]Zaklad!C14</f>
        <v>EMN 40/351</v>
      </c>
      <c r="AB4" s="12"/>
      <c r="AC4" s="13"/>
    </row>
    <row r="5" spans="1:29" ht="16.5" thickBot="1">
      <c r="A5" s="1"/>
      <c r="B5" s="14" t="str">
        <f>[1]Zaklad!C6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[1]Zaklad!C8</f>
        <v>Březová</v>
      </c>
      <c r="P5" s="16"/>
      <c r="Q5" s="16"/>
      <c r="R5" s="16"/>
      <c r="S5" s="16"/>
      <c r="T5" s="18"/>
      <c r="U5" s="18"/>
      <c r="V5" s="19" t="str">
        <f>CONCATENATE(TEXT([1]Zaklad!C10,"dd/mm/rr"))</f>
        <v>13/04/19</v>
      </c>
      <c r="W5" s="20"/>
      <c r="X5" s="20"/>
      <c r="Y5" s="20"/>
      <c r="Z5" s="18"/>
      <c r="AA5" s="21" t="str">
        <f>[1]Zaklad!C13</f>
        <v>AČR  230/101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302</v>
      </c>
      <c r="B8" s="48" t="s">
        <v>233</v>
      </c>
      <c r="C8" s="49" t="s">
        <v>234</v>
      </c>
      <c r="D8" s="49"/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/>
      <c r="P8" s="50"/>
      <c r="Q8" s="50"/>
      <c r="R8" s="50"/>
      <c r="S8" s="50"/>
      <c r="T8" s="51">
        <f t="shared" ref="T8:T37" si="0">IF(E8="","",SUM(E8:S8)+(COUNTIF(E8:S8,"5*")*5))</f>
        <v>0</v>
      </c>
      <c r="U8" s="52"/>
      <c r="V8" s="53">
        <f>SUM(T8:T10)+IF(ISNUMBER(U8),U8,0)+IF(ISNUMBER(U9),U9,0)+IF(ISNUMBER(U10),U10,0)</f>
        <v>4</v>
      </c>
      <c r="W8" s="54">
        <f>COUNTIF($E8:$S8,0)+COUNTIF($E9:$S9,0)+COUNTIF($E10:$S10,0)</f>
        <v>28</v>
      </c>
      <c r="X8" s="54">
        <f>COUNTIF($E8:$S8,1)+COUNTIF($E9:$S9,1)+COUNTIF($E10:$S10,1)</f>
        <v>0</v>
      </c>
      <c r="Y8" s="54">
        <f>COUNTIF($E8:$S8,2)+COUNTIF($E9:$S9,2)+COUNTIF($E10:$S10,2)</f>
        <v>2</v>
      </c>
      <c r="Z8" s="54">
        <f>COUNTIF($E8:$S8,3)+COUNTIF($E9:$S9,3)+COUNTIF($E10:$S10,3)</f>
        <v>0</v>
      </c>
      <c r="AA8" s="54">
        <f>COUNTIF($E8:$S8,5)+COUNTIF($E9:$S9,5)+COUNTIF($E10:$S10,5)</f>
        <v>0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17</v>
      </c>
      <c r="C9" s="58" t="s">
        <v>113</v>
      </c>
      <c r="D9" s="58"/>
      <c r="E9" s="59">
        <v>0</v>
      </c>
      <c r="F9" s="59">
        <v>0</v>
      </c>
      <c r="G9" s="59">
        <v>0</v>
      </c>
      <c r="H9" s="59">
        <v>0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2</v>
      </c>
      <c r="O9" s="59"/>
      <c r="P9" s="59"/>
      <c r="Q9" s="59"/>
      <c r="R9" s="59"/>
      <c r="S9" s="59"/>
      <c r="T9" s="60">
        <f t="shared" si="0"/>
        <v>2</v>
      </c>
      <c r="U9" s="61"/>
      <c r="V9" s="62">
        <v>0.46458333333333329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04.48.50</v>
      </c>
    </row>
    <row r="10" spans="1:29" ht="15.75" thickBot="1">
      <c r="A10" s="34" t="s">
        <v>20</v>
      </c>
      <c r="B10" s="35" t="s">
        <v>37</v>
      </c>
      <c r="C10" s="15"/>
      <c r="D10" s="16"/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2</v>
      </c>
      <c r="O10" s="68"/>
      <c r="P10" s="68"/>
      <c r="Q10" s="68"/>
      <c r="R10" s="68"/>
      <c r="S10" s="68"/>
      <c r="T10" s="69">
        <f t="shared" si="0"/>
        <v>2</v>
      </c>
      <c r="U10" s="70"/>
      <c r="V10" s="71">
        <v>0.66516203703703702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0,13</v>
      </c>
    </row>
    <row r="11" spans="1:29" ht="15.75" thickBot="1">
      <c r="A11" s="47">
        <v>307</v>
      </c>
      <c r="B11" s="48" t="s">
        <v>235</v>
      </c>
      <c r="C11" s="49" t="s">
        <v>236</v>
      </c>
      <c r="D11" s="49"/>
      <c r="E11" s="50">
        <v>0</v>
      </c>
      <c r="F11" s="50">
        <v>0</v>
      </c>
      <c r="G11" s="50">
        <v>0</v>
      </c>
      <c r="H11" s="50">
        <v>0</v>
      </c>
      <c r="I11" s="50">
        <v>5</v>
      </c>
      <c r="J11" s="50">
        <v>0</v>
      </c>
      <c r="K11" s="50">
        <v>0</v>
      </c>
      <c r="L11" s="50">
        <v>0</v>
      </c>
      <c r="M11" s="50">
        <v>0</v>
      </c>
      <c r="N11" s="50">
        <v>3</v>
      </c>
      <c r="O11" s="50"/>
      <c r="P11" s="50"/>
      <c r="Q11" s="50"/>
      <c r="R11" s="50"/>
      <c r="S11" s="50"/>
      <c r="T11" s="51">
        <f t="shared" si="0"/>
        <v>8</v>
      </c>
      <c r="U11" s="52"/>
      <c r="V11" s="53">
        <f>SUM(T11:T13)+IF(ISNUMBER(U11),U11,0)+IF(ISNUMBER(U12),U12,0)+IF(ISNUMBER(U13),U13,0)</f>
        <v>19</v>
      </c>
      <c r="W11" s="54">
        <f>COUNTIF($E11:$S11,0)+COUNTIF($E12:$S12,0)+COUNTIF($E13:$S13,0)</f>
        <v>24</v>
      </c>
      <c r="X11" s="54">
        <f>COUNTIF($E11:$S11,1)+COUNTIF($E12:$S12,1)+COUNTIF($E13:$S13,1)</f>
        <v>1</v>
      </c>
      <c r="Y11" s="54">
        <f>COUNTIF($E11:$S11,2)+COUNTIF($E12:$S12,2)+COUNTIF($E13:$S13,2)</f>
        <v>1</v>
      </c>
      <c r="Z11" s="54">
        <f>COUNTIF($E11:$S11,3)+COUNTIF($E12:$S12,3)+COUNTIF($E13:$S13,3)</f>
        <v>2</v>
      </c>
      <c r="AA11" s="54">
        <f>COUNTIF($E11:$S11,5)+COUNTIF($E12:$S12,5)+COUNTIF($E13:$S13,5)</f>
        <v>2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24</v>
      </c>
      <c r="B12" s="58" t="s">
        <v>17</v>
      </c>
      <c r="C12" s="58" t="s">
        <v>186</v>
      </c>
      <c r="D12" s="58"/>
      <c r="E12" s="59">
        <v>0</v>
      </c>
      <c r="F12" s="59">
        <v>1</v>
      </c>
      <c r="G12" s="59">
        <v>0</v>
      </c>
      <c r="H12" s="59">
        <v>0</v>
      </c>
      <c r="I12" s="59">
        <v>5</v>
      </c>
      <c r="J12" s="59">
        <v>0</v>
      </c>
      <c r="K12" s="59">
        <v>0</v>
      </c>
      <c r="L12" s="59">
        <v>0</v>
      </c>
      <c r="M12" s="59">
        <v>0</v>
      </c>
      <c r="N12" s="59">
        <v>3</v>
      </c>
      <c r="O12" s="59"/>
      <c r="P12" s="59"/>
      <c r="Q12" s="59"/>
      <c r="R12" s="59"/>
      <c r="S12" s="59"/>
      <c r="T12" s="60">
        <f t="shared" si="0"/>
        <v>9</v>
      </c>
      <c r="U12" s="61"/>
      <c r="V12" s="62">
        <v>0.46111111111111108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04.21.28</v>
      </c>
    </row>
    <row r="13" spans="1:29" ht="15.75" thickBot="1">
      <c r="A13" s="34" t="s">
        <v>20</v>
      </c>
      <c r="B13" s="35" t="s">
        <v>37</v>
      </c>
      <c r="C13" s="15"/>
      <c r="D13" s="16"/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2</v>
      </c>
      <c r="O13" s="68"/>
      <c r="P13" s="68"/>
      <c r="Q13" s="68"/>
      <c r="R13" s="68"/>
      <c r="S13" s="68"/>
      <c r="T13" s="69">
        <f t="shared" si="0"/>
        <v>2</v>
      </c>
      <c r="U13" s="70"/>
      <c r="V13" s="71">
        <v>0.64268518518518525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0,63</v>
      </c>
    </row>
    <row r="14" spans="1:29" ht="15.75" thickBot="1">
      <c r="A14" s="47">
        <v>304</v>
      </c>
      <c r="B14" s="48" t="s">
        <v>237</v>
      </c>
      <c r="C14" s="49" t="s">
        <v>108</v>
      </c>
      <c r="D14" s="49"/>
      <c r="E14" s="50">
        <v>0</v>
      </c>
      <c r="F14" s="50">
        <v>1</v>
      </c>
      <c r="G14" s="50">
        <v>0</v>
      </c>
      <c r="H14" s="50">
        <v>0</v>
      </c>
      <c r="I14" s="50">
        <v>3</v>
      </c>
      <c r="J14" s="50">
        <v>0</v>
      </c>
      <c r="K14" s="50">
        <v>0</v>
      </c>
      <c r="L14" s="50">
        <v>1</v>
      </c>
      <c r="M14" s="50">
        <v>0</v>
      </c>
      <c r="N14" s="50">
        <v>3</v>
      </c>
      <c r="O14" s="50"/>
      <c r="P14" s="50"/>
      <c r="Q14" s="50"/>
      <c r="R14" s="50"/>
      <c r="S14" s="50"/>
      <c r="T14" s="51">
        <f t="shared" si="0"/>
        <v>8</v>
      </c>
      <c r="U14" s="52"/>
      <c r="V14" s="53">
        <f>SUM(T14:T16)+IF(ISNUMBER(U14),U14,0)+IF(ISNUMBER(U15),U15,0)+IF(ISNUMBER(U16),U16,0)</f>
        <v>21</v>
      </c>
      <c r="W14" s="54">
        <f>COUNTIF($E14:$S14,0)+COUNTIF($E15:$S15,0)+COUNTIF($E16:$S16,0)</f>
        <v>20</v>
      </c>
      <c r="X14" s="54">
        <f>COUNTIF($E14:$S14,1)+COUNTIF($E15:$S15,1)+COUNTIF($E16:$S16,1)</f>
        <v>4</v>
      </c>
      <c r="Y14" s="54">
        <f>COUNTIF($E14:$S14,2)+COUNTIF($E15:$S15,2)+COUNTIF($E16:$S16,2)</f>
        <v>3</v>
      </c>
      <c r="Z14" s="54">
        <f>COUNTIF($E14:$S14,3)+COUNTIF($E15:$S15,3)+COUNTIF($E16:$S16,3)</f>
        <v>2</v>
      </c>
      <c r="AA14" s="54">
        <f>COUNTIF($E14:$S14,5)+COUNTIF($E15:$S15,5)+COUNTIF($E16:$S16,5)</f>
        <v>1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29</v>
      </c>
      <c r="B15" s="58" t="s">
        <v>17</v>
      </c>
      <c r="C15" s="58" t="s">
        <v>186</v>
      </c>
      <c r="D15" s="58"/>
      <c r="E15" s="59">
        <v>0</v>
      </c>
      <c r="F15" s="59">
        <v>1</v>
      </c>
      <c r="G15" s="59">
        <v>0</v>
      </c>
      <c r="H15" s="59">
        <v>0</v>
      </c>
      <c r="I15" s="59">
        <v>0</v>
      </c>
      <c r="J15" s="59">
        <v>0</v>
      </c>
      <c r="K15" s="59">
        <v>0</v>
      </c>
      <c r="L15" s="59">
        <v>0</v>
      </c>
      <c r="M15" s="59">
        <v>0</v>
      </c>
      <c r="N15" s="59">
        <v>2</v>
      </c>
      <c r="O15" s="59"/>
      <c r="P15" s="59"/>
      <c r="Q15" s="59"/>
      <c r="R15" s="59"/>
      <c r="S15" s="59"/>
      <c r="T15" s="60">
        <f t="shared" si="0"/>
        <v>3</v>
      </c>
      <c r="U15" s="61"/>
      <c r="V15" s="62">
        <v>0.46319444444444441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04.09.16</v>
      </c>
    </row>
    <row r="16" spans="1:29" ht="15.75" thickBot="1">
      <c r="A16" s="34" t="s">
        <v>20</v>
      </c>
      <c r="B16" s="35" t="s">
        <v>37</v>
      </c>
      <c r="C16" s="15"/>
      <c r="D16" s="16"/>
      <c r="E16" s="68">
        <v>0</v>
      </c>
      <c r="F16" s="68">
        <v>1</v>
      </c>
      <c r="G16" s="68">
        <v>0</v>
      </c>
      <c r="H16" s="68">
        <v>0</v>
      </c>
      <c r="I16" s="68">
        <v>0</v>
      </c>
      <c r="J16" s="68">
        <v>2</v>
      </c>
      <c r="K16" s="68">
        <v>0</v>
      </c>
      <c r="L16" s="68">
        <v>0</v>
      </c>
      <c r="M16" s="68">
        <v>2</v>
      </c>
      <c r="N16" s="68">
        <v>5</v>
      </c>
      <c r="O16" s="68"/>
      <c r="P16" s="68"/>
      <c r="Q16" s="68"/>
      <c r="R16" s="68"/>
      <c r="S16" s="68"/>
      <c r="T16" s="69">
        <f t="shared" si="0"/>
        <v>10</v>
      </c>
      <c r="U16" s="70"/>
      <c r="V16" s="71">
        <v>0.63629629629629625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0,70</v>
      </c>
    </row>
    <row r="17" spans="1:29" ht="15.75" thickBot="1">
      <c r="A17" s="47">
        <v>306</v>
      </c>
      <c r="B17" s="48" t="s">
        <v>238</v>
      </c>
      <c r="C17" s="49" t="s">
        <v>239</v>
      </c>
      <c r="D17" s="49"/>
      <c r="E17" s="50">
        <v>1</v>
      </c>
      <c r="F17" s="50">
        <v>1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5</v>
      </c>
      <c r="N17" s="50">
        <v>5</v>
      </c>
      <c r="O17" s="50"/>
      <c r="P17" s="50"/>
      <c r="Q17" s="50"/>
      <c r="R17" s="50"/>
      <c r="S17" s="50"/>
      <c r="T17" s="51">
        <f t="shared" si="0"/>
        <v>12</v>
      </c>
      <c r="U17" s="52"/>
      <c r="V17" s="53">
        <f>SUM(T17:T19)+IF(ISNUMBER(U17),U17,0)+IF(ISNUMBER(U18),U18,0)+IF(ISNUMBER(U19),U19,0)</f>
        <v>23</v>
      </c>
      <c r="W17" s="54">
        <f>COUNTIF($E17:$S17,0)+COUNTIF($E18:$S18,0)+COUNTIF($E19:$S19,0)</f>
        <v>23</v>
      </c>
      <c r="X17" s="54">
        <f>COUNTIF($E17:$S17,1)+COUNTIF($E18:$S18,1)+COUNTIF($E19:$S19,1)</f>
        <v>2</v>
      </c>
      <c r="Y17" s="54">
        <f>COUNTIF($E17:$S17,2)+COUNTIF($E18:$S18,2)+COUNTIF($E19:$S19,2)</f>
        <v>0</v>
      </c>
      <c r="Z17" s="54">
        <f>COUNTIF($E17:$S17,3)+COUNTIF($E18:$S18,3)+COUNTIF($E19:$S19,3)</f>
        <v>2</v>
      </c>
      <c r="AA17" s="54">
        <f>COUNTIF($E17:$S17,5)+COUNTIF($E18:$S18,5)+COUNTIF($E19:$S19,5)</f>
        <v>3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32</v>
      </c>
      <c r="B18" s="58" t="s">
        <v>17</v>
      </c>
      <c r="C18" s="58" t="s">
        <v>240</v>
      </c>
      <c r="D18" s="58"/>
      <c r="E18" s="59">
        <v>0</v>
      </c>
      <c r="F18" s="59">
        <v>3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5</v>
      </c>
      <c r="O18" s="59"/>
      <c r="P18" s="59"/>
      <c r="Q18" s="59"/>
      <c r="R18" s="59"/>
      <c r="S18" s="59"/>
      <c r="T18" s="60">
        <f t="shared" si="0"/>
        <v>8</v>
      </c>
      <c r="U18" s="61"/>
      <c r="V18" s="62">
        <v>0.46180555555555552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04.23.22</v>
      </c>
    </row>
    <row r="19" spans="1:29" ht="15.75" thickBot="1">
      <c r="A19" s="34" t="s">
        <v>20</v>
      </c>
      <c r="B19" s="35" t="s">
        <v>37</v>
      </c>
      <c r="C19" s="15"/>
      <c r="D19" s="16"/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3</v>
      </c>
      <c r="O19" s="68"/>
      <c r="P19" s="68"/>
      <c r="Q19" s="68"/>
      <c r="R19" s="68"/>
      <c r="S19" s="68"/>
      <c r="T19" s="69">
        <f t="shared" si="0"/>
        <v>3</v>
      </c>
      <c r="U19" s="70"/>
      <c r="V19" s="71">
        <v>0.64469907407407401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0,77</v>
      </c>
    </row>
    <row r="20" spans="1:29" ht="15.75" thickBot="1">
      <c r="A20" s="47">
        <v>303</v>
      </c>
      <c r="B20" s="48" t="s">
        <v>209</v>
      </c>
      <c r="C20" s="49" t="s">
        <v>241</v>
      </c>
      <c r="D20" s="49"/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5</v>
      </c>
      <c r="L20" s="50">
        <v>0</v>
      </c>
      <c r="M20" s="50">
        <v>1</v>
      </c>
      <c r="N20" s="50">
        <v>5</v>
      </c>
      <c r="O20" s="50"/>
      <c r="P20" s="50"/>
      <c r="Q20" s="50"/>
      <c r="R20" s="50"/>
      <c r="S20" s="50"/>
      <c r="T20" s="51">
        <f t="shared" si="0"/>
        <v>11</v>
      </c>
      <c r="U20" s="52"/>
      <c r="V20" s="53">
        <f>SUM(T20:T22)+IF(ISNUMBER(U20),U20,0)+IF(ISNUMBER(U21),U21,0)+IF(ISNUMBER(U22),U22,0)</f>
        <v>24</v>
      </c>
      <c r="W20" s="54">
        <f>COUNTIF($E20:$S20,0)+COUNTIF($E21:$S21,0)+COUNTIF($E22:$S22,0)</f>
        <v>22</v>
      </c>
      <c r="X20" s="54">
        <f>COUNTIF($E20:$S20,1)+COUNTIF($E21:$S21,1)+COUNTIF($E22:$S22,1)</f>
        <v>3</v>
      </c>
      <c r="Y20" s="54">
        <f>COUNTIF($E20:$S20,2)+COUNTIF($E21:$S21,2)+COUNTIF($E22:$S22,2)</f>
        <v>0</v>
      </c>
      <c r="Z20" s="54">
        <f>COUNTIF($E20:$S20,3)+COUNTIF($E21:$S21,3)+COUNTIF($E22:$S22,3)</f>
        <v>2</v>
      </c>
      <c r="AA20" s="54">
        <f>COUNTIF($E20:$S20,5)+COUNTIF($E21:$S21,5)+COUNTIF($E22:$S22,5)</f>
        <v>3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164</v>
      </c>
      <c r="B21" s="58" t="s">
        <v>17</v>
      </c>
      <c r="C21" s="58" t="s">
        <v>186</v>
      </c>
      <c r="D21" s="58"/>
      <c r="E21" s="59">
        <v>0</v>
      </c>
      <c r="F21" s="59">
        <v>0</v>
      </c>
      <c r="G21" s="59">
        <v>0</v>
      </c>
      <c r="H21" s="59">
        <v>0</v>
      </c>
      <c r="I21" s="59">
        <v>5</v>
      </c>
      <c r="J21" s="59">
        <v>0</v>
      </c>
      <c r="K21" s="59">
        <v>0</v>
      </c>
      <c r="L21" s="59">
        <v>0</v>
      </c>
      <c r="M21" s="59">
        <v>0</v>
      </c>
      <c r="N21" s="59">
        <v>3</v>
      </c>
      <c r="O21" s="59"/>
      <c r="P21" s="59"/>
      <c r="Q21" s="59"/>
      <c r="R21" s="59"/>
      <c r="S21" s="59"/>
      <c r="T21" s="60">
        <f t="shared" si="0"/>
        <v>8</v>
      </c>
      <c r="U21" s="61"/>
      <c r="V21" s="62">
        <v>0.46388888888888885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04.43.11</v>
      </c>
    </row>
    <row r="22" spans="1:29" ht="15.75" thickBot="1">
      <c r="A22" s="34" t="s">
        <v>20</v>
      </c>
      <c r="B22" s="35" t="s">
        <v>37</v>
      </c>
      <c r="C22" s="15"/>
      <c r="D22" s="16"/>
      <c r="E22" s="68">
        <v>0</v>
      </c>
      <c r="F22" s="68">
        <v>1</v>
      </c>
      <c r="G22" s="68">
        <v>0</v>
      </c>
      <c r="H22" s="68">
        <v>0</v>
      </c>
      <c r="I22" s="68">
        <v>1</v>
      </c>
      <c r="J22" s="68">
        <v>0</v>
      </c>
      <c r="K22" s="68">
        <v>0</v>
      </c>
      <c r="L22" s="68">
        <v>0</v>
      </c>
      <c r="M22" s="68">
        <v>0</v>
      </c>
      <c r="N22" s="68">
        <v>3</v>
      </c>
      <c r="O22" s="68"/>
      <c r="P22" s="68"/>
      <c r="Q22" s="68"/>
      <c r="R22" s="68"/>
      <c r="S22" s="68"/>
      <c r="T22" s="69">
        <f t="shared" si="0"/>
        <v>5</v>
      </c>
      <c r="U22" s="70"/>
      <c r="V22" s="71">
        <v>0.66054398148148141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0,80</v>
      </c>
    </row>
    <row r="23" spans="1:29" ht="15.75" thickBot="1">
      <c r="A23" s="47">
        <v>305</v>
      </c>
      <c r="B23" s="48" t="s">
        <v>96</v>
      </c>
      <c r="C23" s="49" t="s">
        <v>54</v>
      </c>
      <c r="D23" s="49"/>
      <c r="E23" s="50">
        <v>3</v>
      </c>
      <c r="F23" s="50">
        <v>0</v>
      </c>
      <c r="G23" s="50">
        <v>0</v>
      </c>
      <c r="H23" s="50">
        <v>0</v>
      </c>
      <c r="I23" s="50">
        <v>3</v>
      </c>
      <c r="J23" s="50">
        <v>5</v>
      </c>
      <c r="K23" s="50">
        <v>0</v>
      </c>
      <c r="L23" s="50">
        <v>5</v>
      </c>
      <c r="M23" s="50">
        <v>0</v>
      </c>
      <c r="N23" s="50">
        <v>3</v>
      </c>
      <c r="O23" s="50"/>
      <c r="P23" s="50"/>
      <c r="Q23" s="50"/>
      <c r="R23" s="50"/>
      <c r="S23" s="50"/>
      <c r="T23" s="51">
        <f t="shared" si="0"/>
        <v>19</v>
      </c>
      <c r="U23" s="52"/>
      <c r="V23" s="53">
        <f>SUM(T23:T25)+IF(ISNUMBER(U23),U23,0)+IF(ISNUMBER(U24),U24,0)+IF(ISNUMBER(U25),U25,0)</f>
        <v>45</v>
      </c>
      <c r="W23" s="54">
        <f>COUNTIF($E23:$S23,0)+COUNTIF($E24:$S24,0)+COUNTIF($E25:$S25,0)</f>
        <v>16</v>
      </c>
      <c r="X23" s="54">
        <f>COUNTIF($E23:$S23,1)+COUNTIF($E24:$S24,1)+COUNTIF($E25:$S25,1)</f>
        <v>3</v>
      </c>
      <c r="Y23" s="54">
        <f>COUNTIF($E23:$S23,2)+COUNTIF($E24:$S24,2)+COUNTIF($E25:$S25,2)</f>
        <v>1</v>
      </c>
      <c r="Z23" s="54">
        <f>COUNTIF($E23:$S23,3)+COUNTIF($E24:$S24,3)+COUNTIF($E25:$S25,3)</f>
        <v>5</v>
      </c>
      <c r="AA23" s="54">
        <f>COUNTIF($E23:$S23,5)+COUNTIF($E24:$S24,5)+COUNTIF($E25:$S25,5)</f>
        <v>5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167</v>
      </c>
      <c r="B24" s="58" t="s">
        <v>17</v>
      </c>
      <c r="C24" s="58" t="s">
        <v>113</v>
      </c>
      <c r="D24" s="58"/>
      <c r="E24" s="59">
        <v>3</v>
      </c>
      <c r="F24" s="59">
        <v>1</v>
      </c>
      <c r="G24" s="59">
        <v>0</v>
      </c>
      <c r="H24" s="59">
        <v>0</v>
      </c>
      <c r="I24" s="59">
        <v>3</v>
      </c>
      <c r="J24" s="59">
        <v>5</v>
      </c>
      <c r="K24" s="59">
        <v>0</v>
      </c>
      <c r="L24" s="59">
        <v>5</v>
      </c>
      <c r="M24" s="59">
        <v>0</v>
      </c>
      <c r="N24" s="59">
        <v>5</v>
      </c>
      <c r="O24" s="59"/>
      <c r="P24" s="59"/>
      <c r="Q24" s="59"/>
      <c r="R24" s="59"/>
      <c r="S24" s="59"/>
      <c r="T24" s="60">
        <f t="shared" si="0"/>
        <v>22</v>
      </c>
      <c r="U24" s="61"/>
      <c r="V24" s="62">
        <v>0.46249999999999997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05.30.32</v>
      </c>
    </row>
    <row r="25" spans="1:29" ht="15.75" thickBot="1">
      <c r="A25" s="34" t="s">
        <v>20</v>
      </c>
      <c r="B25" s="35" t="s">
        <v>37</v>
      </c>
      <c r="C25" s="15"/>
      <c r="D25" s="16"/>
      <c r="E25" s="68">
        <v>0</v>
      </c>
      <c r="F25" s="68">
        <v>1</v>
      </c>
      <c r="G25" s="68">
        <v>0</v>
      </c>
      <c r="H25" s="68">
        <v>0</v>
      </c>
      <c r="I25" s="68">
        <v>1</v>
      </c>
      <c r="J25" s="68">
        <v>0</v>
      </c>
      <c r="K25" s="68">
        <v>0</v>
      </c>
      <c r="L25" s="68">
        <v>0</v>
      </c>
      <c r="M25" s="68">
        <v>0</v>
      </c>
      <c r="N25" s="68">
        <v>2</v>
      </c>
      <c r="O25" s="68"/>
      <c r="P25" s="68"/>
      <c r="Q25" s="68"/>
      <c r="R25" s="68"/>
      <c r="S25" s="68"/>
      <c r="T25" s="69">
        <f t="shared" si="0"/>
        <v>4</v>
      </c>
      <c r="U25" s="70"/>
      <c r="V25" s="71">
        <v>0.69203703703703701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1,50</v>
      </c>
    </row>
    <row r="26" spans="1:29" ht="15.75" thickBot="1">
      <c r="A26" s="47">
        <v>311</v>
      </c>
      <c r="B26" s="48" t="s">
        <v>242</v>
      </c>
      <c r="C26" s="49" t="s">
        <v>175</v>
      </c>
      <c r="D26" s="49"/>
      <c r="E26" s="50">
        <v>5</v>
      </c>
      <c r="F26" s="50">
        <v>1</v>
      </c>
      <c r="G26" s="50">
        <v>0</v>
      </c>
      <c r="H26" s="50">
        <v>0</v>
      </c>
      <c r="I26" s="50">
        <v>5</v>
      </c>
      <c r="J26" s="50">
        <v>2</v>
      </c>
      <c r="K26" s="50">
        <v>0</v>
      </c>
      <c r="L26" s="50">
        <v>0</v>
      </c>
      <c r="M26" s="50">
        <v>5</v>
      </c>
      <c r="N26" s="50">
        <v>5</v>
      </c>
      <c r="O26" s="50"/>
      <c r="P26" s="50"/>
      <c r="Q26" s="50"/>
      <c r="R26" s="50"/>
      <c r="S26" s="50"/>
      <c r="T26" s="51">
        <f t="shared" si="0"/>
        <v>23</v>
      </c>
      <c r="U26" s="52"/>
      <c r="V26" s="53">
        <f>SUM(T26:T28)+IF(ISNUMBER(U26),U26,0)+IF(ISNUMBER(U27),U27,0)+IF(ISNUMBER(U28),U28,0)</f>
        <v>71</v>
      </c>
      <c r="W26" s="54">
        <f>COUNTIF($E26:$S26,0)+COUNTIF($E27:$S27,0)+COUNTIF($E28:$S28,0)</f>
        <v>10</v>
      </c>
      <c r="X26" s="54">
        <f>COUNTIF($E26:$S26,1)+COUNTIF($E27:$S27,1)+COUNTIF($E28:$S28,1)</f>
        <v>2</v>
      </c>
      <c r="Y26" s="54">
        <f>COUNTIF($E26:$S26,2)+COUNTIF($E27:$S27,2)+COUNTIF($E28:$S28,2)</f>
        <v>3</v>
      </c>
      <c r="Z26" s="54">
        <f>COUNTIF($E26:$S26,3)+COUNTIF($E27:$S27,3)+COUNTIF($E28:$S28,3)</f>
        <v>6</v>
      </c>
      <c r="AA26" s="54">
        <f>COUNTIF($E26:$S26,5)+COUNTIF($E27:$S27,5)+COUNTIF($E28:$S28,5)</f>
        <v>9</v>
      </c>
      <c r="AB26" s="55">
        <f>COUNTIF($E26:$S26,"5*")+COUNTIF($E27:$S27,"5*")+COUNTIF($E28:$S28,"5*")</f>
        <v>0</v>
      </c>
      <c r="AC26" s="56">
        <f>COUNTIF($E26:$S26,20)+COUNTIF($E27:$S27,20)+COUNTIF($E28:$S28,20)</f>
        <v>0</v>
      </c>
    </row>
    <row r="27" spans="1:29" ht="16.5" thickBot="1">
      <c r="A27" s="57" t="s">
        <v>169</v>
      </c>
      <c r="B27" s="58" t="s">
        <v>199</v>
      </c>
      <c r="C27" s="58" t="s">
        <v>18</v>
      </c>
      <c r="D27" s="58"/>
      <c r="E27" s="59">
        <v>3</v>
      </c>
      <c r="F27" s="59">
        <v>2</v>
      </c>
      <c r="G27" s="59">
        <v>0</v>
      </c>
      <c r="H27" s="59">
        <v>0</v>
      </c>
      <c r="I27" s="59">
        <v>5</v>
      </c>
      <c r="J27" s="59">
        <v>3</v>
      </c>
      <c r="K27" s="59">
        <v>3</v>
      </c>
      <c r="L27" s="59">
        <v>0</v>
      </c>
      <c r="M27" s="59">
        <v>5</v>
      </c>
      <c r="N27" s="59">
        <v>3</v>
      </c>
      <c r="O27" s="59"/>
      <c r="P27" s="59"/>
      <c r="Q27" s="59"/>
      <c r="R27" s="59"/>
      <c r="S27" s="59"/>
      <c r="T27" s="60">
        <f t="shared" si="0"/>
        <v>24</v>
      </c>
      <c r="U27" s="61"/>
      <c r="V27" s="62">
        <v>0.45833333333333331</v>
      </c>
      <c r="W27" s="63" t="s">
        <v>19</v>
      </c>
      <c r="X27" s="64"/>
      <c r="Y27" s="64"/>
      <c r="Z27" s="65"/>
      <c r="AA27" s="65"/>
      <c r="AB27" s="66"/>
      <c r="AC27" s="67" t="str">
        <f>TEXT( (V28-V27+0.00000000000001),"[hh].mm.ss")</f>
        <v>04.38.55</v>
      </c>
    </row>
    <row r="28" spans="1:29" ht="15.75" thickBot="1">
      <c r="A28" s="34" t="s">
        <v>20</v>
      </c>
      <c r="B28" s="35" t="s">
        <v>37</v>
      </c>
      <c r="C28" s="15"/>
      <c r="D28" s="16"/>
      <c r="E28" s="68">
        <v>3</v>
      </c>
      <c r="F28" s="68">
        <v>5</v>
      </c>
      <c r="G28" s="68">
        <v>0</v>
      </c>
      <c r="H28" s="68">
        <v>0</v>
      </c>
      <c r="I28" s="68">
        <v>5</v>
      </c>
      <c r="J28" s="68">
        <v>2</v>
      </c>
      <c r="K28" s="68">
        <v>0</v>
      </c>
      <c r="L28" s="68">
        <v>1</v>
      </c>
      <c r="M28" s="68">
        <v>5</v>
      </c>
      <c r="N28" s="68">
        <v>3</v>
      </c>
      <c r="O28" s="68"/>
      <c r="P28" s="68"/>
      <c r="Q28" s="68"/>
      <c r="R28" s="68"/>
      <c r="S28" s="68"/>
      <c r="T28" s="69">
        <f t="shared" si="0"/>
        <v>24</v>
      </c>
      <c r="U28" s="70"/>
      <c r="V28" s="71">
        <v>0.65202546296296293</v>
      </c>
      <c r="W28" s="72" t="s">
        <v>22</v>
      </c>
      <c r="X28" s="73"/>
      <c r="Y28" s="73"/>
      <c r="Z28" s="74"/>
      <c r="AA28" s="75"/>
      <c r="AB28" s="76"/>
      <c r="AC28" s="77" t="str">
        <f>TEXT(IF($E26="","",(IF($E27="",T26/(15-(COUNTIF($E26:$S26,""))),(IF($E28="",(T26+T27)/(30-(COUNTIF($E26:$S26,"")+COUNTIF($E27:$S27,""))), (T26+T27+T28)/(45-(COUNTIF($E26:$S26,"")+COUNTIF($E27:$S27,"")+COUNTIF($E28:$S28,"")))))))),"0,00")</f>
        <v>2,37</v>
      </c>
    </row>
    <row r="29" spans="1:29" ht="15.75" thickBot="1">
      <c r="A29" s="47">
        <v>312</v>
      </c>
      <c r="B29" s="48" t="s">
        <v>243</v>
      </c>
      <c r="C29" s="49" t="s">
        <v>197</v>
      </c>
      <c r="D29" s="49"/>
      <c r="E29" s="50">
        <v>0</v>
      </c>
      <c r="F29" s="50">
        <v>5</v>
      </c>
      <c r="G29" s="50">
        <v>0</v>
      </c>
      <c r="H29" s="50">
        <v>0</v>
      </c>
      <c r="I29" s="50">
        <v>5</v>
      </c>
      <c r="J29" s="50">
        <v>5</v>
      </c>
      <c r="K29" s="50">
        <v>0</v>
      </c>
      <c r="L29" s="50">
        <v>0</v>
      </c>
      <c r="M29" s="50">
        <v>3</v>
      </c>
      <c r="N29" s="50">
        <v>5</v>
      </c>
      <c r="O29" s="50"/>
      <c r="P29" s="50"/>
      <c r="Q29" s="50"/>
      <c r="R29" s="50"/>
      <c r="S29" s="50"/>
      <c r="T29" s="51">
        <f t="shared" si="0"/>
        <v>23</v>
      </c>
      <c r="U29" s="52"/>
      <c r="V29" s="53">
        <f>SUM(T29:T31)+IF(ISNUMBER(U29),U29,0)+IF(ISNUMBER(U30),U30,0)+IF(ISNUMBER(U31),U31,0)</f>
        <v>98</v>
      </c>
      <c r="W29" s="54">
        <f>COUNTIF($E29:$S29,0)+COUNTIF($E30:$S30,0)+COUNTIF($E31:$S31,0)</f>
        <v>12</v>
      </c>
      <c r="X29" s="54">
        <f>COUNTIF($E29:$S29,1)+COUNTIF($E30:$S30,1)+COUNTIF($E31:$S31,1)</f>
        <v>0</v>
      </c>
      <c r="Y29" s="54">
        <f>COUNTIF($E29:$S29,2)+COUNTIF($E30:$S30,2)+COUNTIF($E31:$S31,2)</f>
        <v>2</v>
      </c>
      <c r="Z29" s="54">
        <f>COUNTIF($E29:$S29,3)+COUNTIF($E30:$S30,3)+COUNTIF($E31:$S31,3)</f>
        <v>3</v>
      </c>
      <c r="AA29" s="54">
        <f>COUNTIF($E29:$S29,5)+COUNTIF($E30:$S30,5)+COUNTIF($E31:$S31,5)</f>
        <v>13</v>
      </c>
      <c r="AB29" s="55">
        <f>COUNTIF($E29:$S29,"5*")+COUNTIF($E30:$S30,"5*")+COUNTIF($E31:$S31,"5*")</f>
        <v>0</v>
      </c>
      <c r="AC29" s="56">
        <f>COUNTIF($E29:$S29,20)+COUNTIF($E30:$S30,20)+COUNTIF($E31:$S31,20)</f>
        <v>0</v>
      </c>
    </row>
    <row r="30" spans="1:29" ht="16.5" thickBot="1">
      <c r="A30" s="57" t="s">
        <v>173</v>
      </c>
      <c r="B30" s="58" t="s">
        <v>244</v>
      </c>
      <c r="C30" s="58" t="s">
        <v>186</v>
      </c>
      <c r="D30" s="58"/>
      <c r="E30" s="59">
        <v>3</v>
      </c>
      <c r="F30" s="59">
        <v>5</v>
      </c>
      <c r="G30" s="59">
        <v>0</v>
      </c>
      <c r="H30" s="59">
        <v>0</v>
      </c>
      <c r="I30" s="59">
        <v>5</v>
      </c>
      <c r="J30" s="59">
        <v>5</v>
      </c>
      <c r="K30" s="59">
        <v>0</v>
      </c>
      <c r="L30" s="59">
        <v>5</v>
      </c>
      <c r="M30" s="59">
        <v>5</v>
      </c>
      <c r="N30" s="59">
        <v>5</v>
      </c>
      <c r="O30" s="59"/>
      <c r="P30" s="59"/>
      <c r="Q30" s="59"/>
      <c r="R30" s="59"/>
      <c r="S30" s="59"/>
      <c r="T30" s="60">
        <f t="shared" si="0"/>
        <v>33</v>
      </c>
      <c r="U30" s="61"/>
      <c r="V30" s="62">
        <v>0.45902777777777776</v>
      </c>
      <c r="W30" s="63" t="s">
        <v>19</v>
      </c>
      <c r="X30" s="64"/>
      <c r="Y30" s="64"/>
      <c r="Z30" s="65"/>
      <c r="AA30" s="65"/>
      <c r="AB30" s="66"/>
      <c r="AC30" s="67" t="str">
        <f>TEXT( (V31-V30+0.00000000000001),"[hh].mm.ss")</f>
        <v>05.50.00</v>
      </c>
    </row>
    <row r="31" spans="1:29" ht="15.75" thickBot="1">
      <c r="A31" s="34" t="s">
        <v>20</v>
      </c>
      <c r="B31" s="35" t="s">
        <v>37</v>
      </c>
      <c r="C31" s="15"/>
      <c r="D31" s="16"/>
      <c r="E31" s="68">
        <v>5</v>
      </c>
      <c r="F31" s="68">
        <v>2</v>
      </c>
      <c r="G31" s="68">
        <v>0</v>
      </c>
      <c r="H31" s="68">
        <v>0</v>
      </c>
      <c r="I31" s="68">
        <v>2</v>
      </c>
      <c r="J31" s="68">
        <v>5</v>
      </c>
      <c r="K31" s="68">
        <v>0</v>
      </c>
      <c r="L31" s="68">
        <v>0</v>
      </c>
      <c r="M31" s="68">
        <v>5</v>
      </c>
      <c r="N31" s="68">
        <v>3</v>
      </c>
      <c r="O31" s="68"/>
      <c r="P31" s="68"/>
      <c r="Q31" s="68"/>
      <c r="R31" s="68"/>
      <c r="S31" s="68"/>
      <c r="T31" s="69">
        <f t="shared" si="0"/>
        <v>22</v>
      </c>
      <c r="U31" s="70">
        <v>20</v>
      </c>
      <c r="V31" s="71">
        <v>0.70208333333333339</v>
      </c>
      <c r="W31" s="72" t="s">
        <v>22</v>
      </c>
      <c r="X31" s="73"/>
      <c r="Y31" s="73"/>
      <c r="Z31" s="74"/>
      <c r="AA31" s="75"/>
      <c r="AB31" s="76"/>
      <c r="AC31" s="77" t="str">
        <f>TEXT(IF($E29="","",(IF($E30="",T29/(15-(COUNTIF($E29:$S29,""))),(IF($E31="",(T29+T30)/(30-(COUNTIF($E29:$S29,"")+COUNTIF($E30:$S30,""))), (T29+T30+T31)/(45-(COUNTIF($E29:$S29,"")+COUNTIF($E30:$S30,"")+COUNTIF($E31:$S31,"")))))))),"0,00")</f>
        <v>2,60</v>
      </c>
    </row>
    <row r="32" spans="1:29" ht="15.75" thickBot="1">
      <c r="A32" s="47">
        <v>310</v>
      </c>
      <c r="B32" s="48" t="s">
        <v>245</v>
      </c>
      <c r="C32" s="49" t="s">
        <v>246</v>
      </c>
      <c r="D32" s="49"/>
      <c r="E32" s="50">
        <v>5</v>
      </c>
      <c r="F32" s="50">
        <v>5</v>
      </c>
      <c r="G32" s="50">
        <v>0</v>
      </c>
      <c r="H32" s="50">
        <v>0</v>
      </c>
      <c r="I32" s="50">
        <v>5</v>
      </c>
      <c r="J32" s="50">
        <v>3</v>
      </c>
      <c r="K32" s="50">
        <v>5</v>
      </c>
      <c r="L32" s="50">
        <v>5</v>
      </c>
      <c r="M32" s="50">
        <v>5</v>
      </c>
      <c r="N32" s="50">
        <v>5</v>
      </c>
      <c r="O32" s="50"/>
      <c r="P32" s="50"/>
      <c r="Q32" s="50"/>
      <c r="R32" s="50"/>
      <c r="S32" s="50"/>
      <c r="T32" s="51">
        <f t="shared" si="0"/>
        <v>38</v>
      </c>
      <c r="U32" s="52"/>
      <c r="V32" s="53">
        <f>SUM(T32:T34)+IF(ISNUMBER(U32),U32,0)+IF(ISNUMBER(U33),U33,0)+IF(ISNUMBER(U34),U34,0)</f>
        <v>105</v>
      </c>
      <c r="W32" s="54">
        <f>COUNTIF($E32:$S32,0)+COUNTIF($E33:$S33,0)+COUNTIF($E34:$S34,0)</f>
        <v>6</v>
      </c>
      <c r="X32" s="54">
        <f>COUNTIF($E32:$S32,1)+COUNTIF($E33:$S33,1)+COUNTIF($E34:$S34,1)</f>
        <v>0</v>
      </c>
      <c r="Y32" s="54">
        <f>COUNTIF($E32:$S32,2)+COUNTIF($E33:$S33,2)+COUNTIF($E34:$S34,2)</f>
        <v>1</v>
      </c>
      <c r="Z32" s="54">
        <f>COUNTIF($E32:$S32,3)+COUNTIF($E33:$S33,3)+COUNTIF($E34:$S34,3)</f>
        <v>6</v>
      </c>
      <c r="AA32" s="54">
        <f>COUNTIF($E32:$S32,5)+COUNTIF($E33:$S33,5)+COUNTIF($E34:$S34,5)</f>
        <v>17</v>
      </c>
      <c r="AB32" s="55">
        <f>COUNTIF($E32:$S32,"5*")+COUNTIF($E33:$S33,"5*")+COUNTIF($E34:$S34,"5*")</f>
        <v>0</v>
      </c>
      <c r="AC32" s="56">
        <f>COUNTIF($E32:$S32,20)+COUNTIF($E33:$S33,20)+COUNTIF($E34:$S34,20)</f>
        <v>0</v>
      </c>
    </row>
    <row r="33" spans="1:29" ht="16.5" thickBot="1">
      <c r="A33" s="57" t="s">
        <v>176</v>
      </c>
      <c r="B33" s="58" t="s">
        <v>17</v>
      </c>
      <c r="C33" s="58" t="s">
        <v>240</v>
      </c>
      <c r="D33" s="58"/>
      <c r="E33" s="59">
        <v>3</v>
      </c>
      <c r="F33" s="59">
        <v>5</v>
      </c>
      <c r="G33" s="59">
        <v>0</v>
      </c>
      <c r="H33" s="59">
        <v>0</v>
      </c>
      <c r="I33" s="59">
        <v>5</v>
      </c>
      <c r="J33" s="59">
        <v>3</v>
      </c>
      <c r="K33" s="59">
        <v>5</v>
      </c>
      <c r="L33" s="59">
        <v>5</v>
      </c>
      <c r="M33" s="59">
        <v>5</v>
      </c>
      <c r="N33" s="59">
        <v>3</v>
      </c>
      <c r="O33" s="59"/>
      <c r="P33" s="59"/>
      <c r="Q33" s="59"/>
      <c r="R33" s="59"/>
      <c r="S33" s="59"/>
      <c r="T33" s="60">
        <f t="shared" si="0"/>
        <v>34</v>
      </c>
      <c r="U33" s="61"/>
      <c r="V33" s="62">
        <v>0.4597222222222222</v>
      </c>
      <c r="W33" s="63" t="s">
        <v>19</v>
      </c>
      <c r="X33" s="64"/>
      <c r="Y33" s="64"/>
      <c r="Z33" s="65"/>
      <c r="AA33" s="65"/>
      <c r="AB33" s="66"/>
      <c r="AC33" s="67" t="str">
        <f>TEXT( (V34-V33+0.00000000000001),"[hh].mm.ss")</f>
        <v>04.47.49</v>
      </c>
    </row>
    <row r="34" spans="1:29" ht="15.75" thickBot="1">
      <c r="A34" s="34" t="s">
        <v>20</v>
      </c>
      <c r="B34" s="35" t="s">
        <v>37</v>
      </c>
      <c r="C34" s="15"/>
      <c r="D34" s="16"/>
      <c r="E34" s="68">
        <v>5</v>
      </c>
      <c r="F34" s="68">
        <v>2</v>
      </c>
      <c r="G34" s="68">
        <v>0</v>
      </c>
      <c r="H34" s="68">
        <v>0</v>
      </c>
      <c r="I34" s="68">
        <v>5</v>
      </c>
      <c r="J34" s="68">
        <v>3</v>
      </c>
      <c r="K34" s="68">
        <v>5</v>
      </c>
      <c r="L34" s="68">
        <v>5</v>
      </c>
      <c r="M34" s="68">
        <v>3</v>
      </c>
      <c r="N34" s="68">
        <v>5</v>
      </c>
      <c r="O34" s="68"/>
      <c r="P34" s="68"/>
      <c r="Q34" s="68"/>
      <c r="R34" s="68"/>
      <c r="S34" s="68"/>
      <c r="T34" s="69">
        <f t="shared" si="0"/>
        <v>33</v>
      </c>
      <c r="U34" s="70"/>
      <c r="V34" s="71">
        <v>0.65959490740740734</v>
      </c>
      <c r="W34" s="72" t="s">
        <v>22</v>
      </c>
      <c r="X34" s="73"/>
      <c r="Y34" s="73"/>
      <c r="Z34" s="74"/>
      <c r="AA34" s="75"/>
      <c r="AB34" s="76"/>
      <c r="AC34" s="77" t="str">
        <f>TEXT(IF($E32="","",(IF($E33="",T32/(15-(COUNTIF($E32:$S32,""))),(IF($E34="",(T32+T33)/(30-(COUNTIF($E32:$S32,"")+COUNTIF($E33:$S33,""))), (T32+T33+T34)/(45-(COUNTIF($E32:$S32,"")+COUNTIF($E33:$S33,"")+COUNTIF($E34:$S34,"")))))))),"0,00")</f>
        <v>3,50</v>
      </c>
    </row>
    <row r="35" spans="1:29" ht="15.75" thickBot="1">
      <c r="A35" s="47">
        <v>308</v>
      </c>
      <c r="B35" s="48" t="s">
        <v>247</v>
      </c>
      <c r="C35" s="49" t="s">
        <v>35</v>
      </c>
      <c r="D35" s="49"/>
      <c r="E35" s="50">
        <v>3</v>
      </c>
      <c r="F35" s="50">
        <v>2</v>
      </c>
      <c r="G35" s="50">
        <v>0</v>
      </c>
      <c r="H35" s="50">
        <v>0</v>
      </c>
      <c r="I35" s="50">
        <v>5</v>
      </c>
      <c r="J35" s="50">
        <v>5</v>
      </c>
      <c r="K35" s="50">
        <v>5</v>
      </c>
      <c r="L35" s="50">
        <v>5</v>
      </c>
      <c r="M35" s="50">
        <v>5</v>
      </c>
      <c r="N35" s="50">
        <v>5</v>
      </c>
      <c r="O35" s="50"/>
      <c r="P35" s="50"/>
      <c r="Q35" s="50"/>
      <c r="R35" s="50"/>
      <c r="S35" s="50"/>
      <c r="T35" s="51">
        <f t="shared" si="0"/>
        <v>35</v>
      </c>
      <c r="U35" s="52"/>
      <c r="V35" s="53">
        <f>SUM(T35:T37)+IF(ISNUMBER(U35),U35,0)+IF(ISNUMBER(U36),U36,0)+IF(ISNUMBER(U37),U37,0)</f>
        <v>110</v>
      </c>
      <c r="W35" s="54">
        <f>COUNTIF($E35:$S35,0)+COUNTIF($E36:$S36,0)+COUNTIF($E37:$S37,0)</f>
        <v>8</v>
      </c>
      <c r="X35" s="54">
        <f>COUNTIF($E35:$S35,1)+COUNTIF($E36:$S36,1)+COUNTIF($E37:$S37,1)</f>
        <v>0</v>
      </c>
      <c r="Y35" s="54">
        <f>COUNTIF($E35:$S35,2)+COUNTIF($E36:$S36,2)+COUNTIF($E37:$S37,2)</f>
        <v>1</v>
      </c>
      <c r="Z35" s="54">
        <f>COUNTIF($E35:$S35,3)+COUNTIF($E36:$S36,3)+COUNTIF($E37:$S37,3)</f>
        <v>8</v>
      </c>
      <c r="AA35" s="54">
        <f>COUNTIF($E35:$S35,5)+COUNTIF($E36:$S36,5)+COUNTIF($E37:$S37,5)</f>
        <v>13</v>
      </c>
      <c r="AB35" s="55">
        <f>COUNTIF($E35:$S35,"5*")+COUNTIF($E36:$S36,"5*")+COUNTIF($E37:$S37,"5*")</f>
        <v>0</v>
      </c>
      <c r="AC35" s="56">
        <f>COUNTIF($E35:$S35,20)+COUNTIF($E36:$S36,20)+COUNTIF($E37:$S37,20)</f>
        <v>0</v>
      </c>
    </row>
    <row r="36" spans="1:29" ht="16.5" thickBot="1">
      <c r="A36" s="57" t="s">
        <v>178</v>
      </c>
      <c r="B36" s="58" t="s">
        <v>17</v>
      </c>
      <c r="C36" s="58" t="s">
        <v>248</v>
      </c>
      <c r="D36" s="58"/>
      <c r="E36" s="59">
        <v>5</v>
      </c>
      <c r="F36" s="59">
        <v>3</v>
      </c>
      <c r="G36" s="59">
        <v>0</v>
      </c>
      <c r="H36" s="59">
        <v>0</v>
      </c>
      <c r="I36" s="59">
        <v>5</v>
      </c>
      <c r="J36" s="59">
        <v>5</v>
      </c>
      <c r="K36" s="59">
        <v>0</v>
      </c>
      <c r="L36" s="59">
        <v>3</v>
      </c>
      <c r="M36" s="59">
        <v>3</v>
      </c>
      <c r="N36" s="59">
        <v>3</v>
      </c>
      <c r="O36" s="59"/>
      <c r="P36" s="59"/>
      <c r="Q36" s="59"/>
      <c r="R36" s="59"/>
      <c r="S36" s="59"/>
      <c r="T36" s="60">
        <f t="shared" si="0"/>
        <v>27</v>
      </c>
      <c r="U36" s="61"/>
      <c r="V36" s="62">
        <v>0.46041666666666664</v>
      </c>
      <c r="W36" s="63" t="s">
        <v>19</v>
      </c>
      <c r="X36" s="64"/>
      <c r="Y36" s="64"/>
      <c r="Z36" s="65"/>
      <c r="AA36" s="65"/>
      <c r="AB36" s="66"/>
      <c r="AC36" s="67" t="str">
        <f>TEXT( (V37-V36+0.00000000000001),"[hh].mm.ss")</f>
        <v>05.48.16</v>
      </c>
    </row>
    <row r="37" spans="1:29" ht="15.75" thickBot="1">
      <c r="A37" s="34" t="s">
        <v>20</v>
      </c>
      <c r="B37" s="35" t="s">
        <v>37</v>
      </c>
      <c r="C37" s="15"/>
      <c r="D37" s="16"/>
      <c r="E37" s="68">
        <v>5</v>
      </c>
      <c r="F37" s="68">
        <v>5</v>
      </c>
      <c r="G37" s="68">
        <v>0</v>
      </c>
      <c r="H37" s="68">
        <v>0</v>
      </c>
      <c r="I37" s="68">
        <v>5</v>
      </c>
      <c r="J37" s="68">
        <v>5</v>
      </c>
      <c r="K37" s="68">
        <v>0</v>
      </c>
      <c r="L37" s="68">
        <v>3</v>
      </c>
      <c r="M37" s="68">
        <v>3</v>
      </c>
      <c r="N37" s="68">
        <v>3</v>
      </c>
      <c r="O37" s="68"/>
      <c r="P37" s="68"/>
      <c r="Q37" s="68"/>
      <c r="R37" s="68"/>
      <c r="S37" s="68"/>
      <c r="T37" s="69">
        <f t="shared" si="0"/>
        <v>29</v>
      </c>
      <c r="U37" s="70">
        <v>19</v>
      </c>
      <c r="V37" s="71">
        <v>0.70226851851851846</v>
      </c>
      <c r="W37" s="72" t="s">
        <v>22</v>
      </c>
      <c r="X37" s="73"/>
      <c r="Y37" s="73"/>
      <c r="Z37" s="74"/>
      <c r="AA37" s="75"/>
      <c r="AB37" s="76"/>
      <c r="AC37" s="77" t="str">
        <f>TEXT(IF($E35="","",(IF($E36="",T35/(15-(COUNTIF($E35:$S35,""))),(IF($E37="",(T35+T36)/(30-(COUNTIF($E35:$S35,"")+COUNTIF($E36:$S36,""))), (T35+T36+T37)/(45-(COUNTIF($E35:$S35,"")+COUNTIF($E36:$S36,"")+COUNTIF($E37:$S37,"")))))))),"0,00")</f>
        <v>3,03</v>
      </c>
    </row>
    <row r="38" spans="1:29" ht="50.25" thickTop="1">
      <c r="A38" s="85" t="s">
        <v>0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7"/>
    </row>
    <row r="39" spans="1:29" ht="50.25" thickBot="1">
      <c r="A39" s="1"/>
      <c r="B39" s="84" t="s">
        <v>10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2" t="s">
        <v>12</v>
      </c>
      <c r="AC39" s="3"/>
    </row>
    <row r="40" spans="1:29" ht="34.5">
      <c r="A40" s="4"/>
      <c r="B40" s="5" t="s">
        <v>249</v>
      </c>
      <c r="C40" s="6"/>
      <c r="D40" s="6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>
        <v>2</v>
      </c>
    </row>
    <row r="41" spans="1:29" ht="15.75">
      <c r="A41" s="9">
        <v>0</v>
      </c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1" t="s">
        <v>251</v>
      </c>
      <c r="AB41" s="12"/>
      <c r="AC41" s="13"/>
    </row>
    <row r="42" spans="1:29" ht="16.5" thickBot="1">
      <c r="A42" s="1"/>
      <c r="B42" s="14" t="s">
        <v>250</v>
      </c>
      <c r="C42" s="15"/>
      <c r="D42" s="15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7" t="s">
        <v>253</v>
      </c>
      <c r="P42" s="16"/>
      <c r="Q42" s="16"/>
      <c r="R42" s="16"/>
      <c r="S42" s="16"/>
      <c r="T42" s="18"/>
      <c r="U42" s="18"/>
      <c r="V42" s="19">
        <v>43569</v>
      </c>
      <c r="W42" s="20"/>
      <c r="X42" s="20"/>
      <c r="Y42" s="20"/>
      <c r="Z42" s="18"/>
      <c r="AA42" s="21" t="s">
        <v>252</v>
      </c>
      <c r="AB42" s="22"/>
      <c r="AC42" s="23"/>
    </row>
    <row r="43" spans="1:29">
      <c r="A43" s="24"/>
      <c r="B43" s="25"/>
      <c r="C43" s="25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7" t="s">
        <v>3</v>
      </c>
      <c r="U43" s="28"/>
      <c r="V43" s="29"/>
      <c r="W43" s="30" t="s">
        <v>4</v>
      </c>
      <c r="X43" s="31"/>
      <c r="Y43" s="31"/>
      <c r="Z43" s="32"/>
      <c r="AA43" s="32"/>
      <c r="AB43" s="32"/>
      <c r="AC43" s="33"/>
    </row>
    <row r="44" spans="1:29" ht="15.75" thickBot="1">
      <c r="A44" s="34"/>
      <c r="B44" s="35"/>
      <c r="C44" s="35"/>
      <c r="D44" s="35"/>
      <c r="E44" s="36">
        <v>1</v>
      </c>
      <c r="F44" s="36">
        <v>2</v>
      </c>
      <c r="G44" s="36">
        <v>3</v>
      </c>
      <c r="H44" s="36">
        <v>4</v>
      </c>
      <c r="I44" s="36">
        <v>5</v>
      </c>
      <c r="J44" s="36">
        <v>6</v>
      </c>
      <c r="K44" s="36">
        <v>7</v>
      </c>
      <c r="L44" s="36">
        <v>8</v>
      </c>
      <c r="M44" s="36">
        <v>9</v>
      </c>
      <c r="N44" s="36">
        <v>10</v>
      </c>
      <c r="O44" s="36">
        <v>11</v>
      </c>
      <c r="P44" s="36">
        <v>12</v>
      </c>
      <c r="Q44" s="36">
        <v>13</v>
      </c>
      <c r="R44" s="36">
        <v>14</v>
      </c>
      <c r="S44" s="36">
        <v>15</v>
      </c>
      <c r="T44" s="37" t="s">
        <v>5</v>
      </c>
      <c r="U44" s="37" t="s">
        <v>6</v>
      </c>
      <c r="V44" s="38" t="s">
        <v>7</v>
      </c>
      <c r="W44" s="39">
        <v>0</v>
      </c>
      <c r="X44" s="40">
        <v>1</v>
      </c>
      <c r="Y44" s="40">
        <v>2</v>
      </c>
      <c r="Z44" s="40">
        <v>3</v>
      </c>
      <c r="AA44" s="40">
        <v>5</v>
      </c>
      <c r="AB44" s="41" t="s">
        <v>8</v>
      </c>
      <c r="AC44" s="42">
        <v>20</v>
      </c>
    </row>
    <row r="45" spans="1:29" ht="15.75" thickBot="1">
      <c r="A45" s="47">
        <v>302</v>
      </c>
      <c r="B45" s="48" t="s">
        <v>233</v>
      </c>
      <c r="C45" s="49" t="s">
        <v>234</v>
      </c>
      <c r="D45" s="49"/>
      <c r="E45" s="50">
        <v>0</v>
      </c>
      <c r="F45" s="50">
        <v>1</v>
      </c>
      <c r="G45" s="50">
        <v>0</v>
      </c>
      <c r="H45" s="50">
        <v>0</v>
      </c>
      <c r="I45" s="50">
        <v>5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/>
      <c r="P45" s="50"/>
      <c r="Q45" s="50"/>
      <c r="R45" s="50"/>
      <c r="S45" s="50"/>
      <c r="T45" s="51">
        <f>IF(E45="","",SUM(E45:S45)+(COUNTIF(E45:S45,"5*")*5))</f>
        <v>6</v>
      </c>
      <c r="U45" s="52"/>
      <c r="V45" s="53">
        <f>SUM(T45:T47)+IF(ISNUMBER(U45),U45,0)+IF(ISNUMBER(U46),U46,0)+IF(ISNUMBER(U47),U47,0)</f>
        <v>14</v>
      </c>
      <c r="W45" s="54">
        <f>COUNTIF($E45:$S45,0)+COUNTIF($E46:$S46,0)+COUNTIF($E47:$S47,0)</f>
        <v>24</v>
      </c>
      <c r="X45" s="54">
        <f>COUNTIF($E45:$S45,1)+COUNTIF($E46:$S46,1)+COUNTIF($E47:$S47,1)</f>
        <v>4</v>
      </c>
      <c r="Y45" s="54">
        <f>COUNTIF($E45:$S45,2)+COUNTIF($E46:$S46,2)+COUNTIF($E47:$S47,2)</f>
        <v>0</v>
      </c>
      <c r="Z45" s="54">
        <f>COUNTIF($E45:$S45,3)+COUNTIF($E46:$S46,3)+COUNTIF($E47:$S47,3)</f>
        <v>0</v>
      </c>
      <c r="AA45" s="54">
        <f>COUNTIF($E45:$S45,5)+COUNTIF($E46:$S46,5)+COUNTIF($E47:$S47,5)</f>
        <v>2</v>
      </c>
      <c r="AB45" s="55">
        <f>COUNTIF($E45:$S45,"5*")+COUNTIF($E46:$S46,"5*")+COUNTIF($E47:$S47,"5*")</f>
        <v>0</v>
      </c>
      <c r="AC45" s="56">
        <f>COUNTIF($E45:$S45,20)+COUNTIF($E46:$S46,20)+COUNTIF($E47:$S47,20)</f>
        <v>0</v>
      </c>
    </row>
    <row r="46" spans="1:29" ht="16.5" thickBot="1">
      <c r="A46" s="57" t="s">
        <v>16</v>
      </c>
      <c r="B46" s="58" t="s">
        <v>17</v>
      </c>
      <c r="C46" s="58" t="s">
        <v>113</v>
      </c>
      <c r="D46" s="58"/>
      <c r="E46" s="59">
        <v>1</v>
      </c>
      <c r="F46" s="59">
        <v>0</v>
      </c>
      <c r="G46" s="59">
        <v>0</v>
      </c>
      <c r="H46" s="59">
        <v>0</v>
      </c>
      <c r="I46" s="59">
        <v>5</v>
      </c>
      <c r="J46" s="59">
        <v>0</v>
      </c>
      <c r="K46" s="59">
        <v>0</v>
      </c>
      <c r="L46" s="59">
        <v>0</v>
      </c>
      <c r="M46" s="59">
        <v>1</v>
      </c>
      <c r="N46" s="59">
        <v>1</v>
      </c>
      <c r="O46" s="59"/>
      <c r="P46" s="59"/>
      <c r="Q46" s="59"/>
      <c r="R46" s="59"/>
      <c r="S46" s="59"/>
      <c r="T46" s="60">
        <f>IF(E46="","",SUM(E46:S46)+(COUNTIF(E46:S46,"5*")*5))</f>
        <v>8</v>
      </c>
      <c r="U46" s="61"/>
      <c r="V46" s="62">
        <v>0.42152777777777778</v>
      </c>
      <c r="W46" s="63" t="s">
        <v>19</v>
      </c>
      <c r="X46" s="64"/>
      <c r="Y46" s="64"/>
      <c r="Z46" s="65"/>
      <c r="AA46" s="65"/>
      <c r="AB46" s="66"/>
      <c r="AC46" s="67" t="str">
        <f>TEXT( (V47-V46+0.00000000000001),"[hh].mm.ss")</f>
        <v>03.58.18</v>
      </c>
    </row>
    <row r="47" spans="1:29" ht="15.75" thickBot="1">
      <c r="A47" s="34" t="s">
        <v>20</v>
      </c>
      <c r="B47" s="35" t="s">
        <v>37</v>
      </c>
      <c r="C47" s="15"/>
      <c r="D47" s="16"/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  <c r="O47" s="68"/>
      <c r="P47" s="68"/>
      <c r="Q47" s="68"/>
      <c r="R47" s="68"/>
      <c r="S47" s="68"/>
      <c r="T47" s="69">
        <f>IF(E47="","",SUM(E47:S47)+(COUNTIF(E47:S47,"5*")*5))</f>
        <v>0</v>
      </c>
      <c r="U47" s="70"/>
      <c r="V47" s="71">
        <v>0.58701388888888884</v>
      </c>
      <c r="W47" s="72" t="s">
        <v>22</v>
      </c>
      <c r="X47" s="73"/>
      <c r="Y47" s="73"/>
      <c r="Z47" s="74"/>
      <c r="AA47" s="75"/>
      <c r="AB47" s="76"/>
      <c r="AC47" s="77" t="str">
        <f>TEXT(IF($E45="","",(IF($E46="",T45/(15-(COUNTIF($E45:$S45,""))),(IF($E47="",(T45+T46)/(30-(COUNTIF($E45:$S45,"")+COUNTIF($E46:$S46,""))), (T45+T46+T47)/(45-(COUNTIF($E45:$S45,"")+COUNTIF($E46:$S46,"")+COUNTIF($E47:$S47,"")))))))),"0,00")</f>
        <v>0,47</v>
      </c>
    </row>
    <row r="48" spans="1:29" ht="15.75" thickBot="1">
      <c r="A48" s="47">
        <v>303</v>
      </c>
      <c r="B48" s="48" t="s">
        <v>209</v>
      </c>
      <c r="C48" s="49" t="s">
        <v>241</v>
      </c>
      <c r="D48" s="49"/>
      <c r="E48" s="50">
        <v>0</v>
      </c>
      <c r="F48" s="50">
        <v>3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2</v>
      </c>
      <c r="M48" s="50">
        <v>0</v>
      </c>
      <c r="N48" s="50">
        <v>1</v>
      </c>
      <c r="O48" s="50"/>
      <c r="P48" s="50"/>
      <c r="Q48" s="50"/>
      <c r="R48" s="50"/>
      <c r="S48" s="50"/>
      <c r="T48" s="51">
        <f>IF(E48="","",SUM(E48:S48)+(COUNTIF(E48:S48,"5*")*5))</f>
        <v>6</v>
      </c>
      <c r="U48" s="52"/>
      <c r="V48" s="53">
        <f>SUM(T48:T50)+IF(ISNUMBER(U48),U48,0)+IF(ISNUMBER(U49),U49,0)+IF(ISNUMBER(U50),U50,0)</f>
        <v>19</v>
      </c>
      <c r="W48" s="54">
        <f>COUNTIF($E48:$S48,0)+COUNTIF($E49:$S49,0)+COUNTIF($E50:$S50,0)</f>
        <v>21</v>
      </c>
      <c r="X48" s="54">
        <f>COUNTIF($E48:$S48,1)+COUNTIF($E49:$S49,1)+COUNTIF($E50:$S50,1)</f>
        <v>3</v>
      </c>
      <c r="Y48" s="54">
        <f>COUNTIF($E48:$S48,2)+COUNTIF($E49:$S49,2)+COUNTIF($E50:$S50,2)</f>
        <v>2</v>
      </c>
      <c r="Z48" s="54">
        <f>COUNTIF($E48:$S48,3)+COUNTIF($E49:$S49,3)+COUNTIF($E50:$S50,3)</f>
        <v>4</v>
      </c>
      <c r="AA48" s="54">
        <f>COUNTIF($E48:$S48,5)+COUNTIF($E49:$S49,5)+COUNTIF($E50:$S50,5)</f>
        <v>0</v>
      </c>
      <c r="AB48" s="55">
        <f>COUNTIF($E48:$S48,"5*")+COUNTIF($E49:$S49,"5*")+COUNTIF($E50:$S50,"5*")</f>
        <v>0</v>
      </c>
      <c r="AC48" s="56">
        <f>COUNTIF($E48:$S48,20)+COUNTIF($E49:$S49,20)+COUNTIF($E50:$S50,20)</f>
        <v>0</v>
      </c>
    </row>
    <row r="49" spans="1:29" ht="16.5" thickBot="1">
      <c r="A49" s="57" t="s">
        <v>24</v>
      </c>
      <c r="B49" s="58" t="s">
        <v>17</v>
      </c>
      <c r="C49" s="58" t="s">
        <v>186</v>
      </c>
      <c r="D49" s="58"/>
      <c r="E49" s="59">
        <v>0</v>
      </c>
      <c r="F49" s="59">
        <v>3</v>
      </c>
      <c r="G49" s="59">
        <v>0</v>
      </c>
      <c r="H49" s="59">
        <v>0</v>
      </c>
      <c r="I49" s="59">
        <v>0</v>
      </c>
      <c r="J49" s="59">
        <v>3</v>
      </c>
      <c r="K49" s="59">
        <v>0</v>
      </c>
      <c r="L49" s="59">
        <v>0</v>
      </c>
      <c r="M49" s="59">
        <v>1</v>
      </c>
      <c r="N49" s="59">
        <v>2</v>
      </c>
      <c r="O49" s="59"/>
      <c r="P49" s="59"/>
      <c r="Q49" s="59"/>
      <c r="R49" s="59"/>
      <c r="S49" s="59"/>
      <c r="T49" s="60">
        <f>IF(E49="","",SUM(E49:S49)+(COUNTIF(E49:S49,"5*")*5))</f>
        <v>9</v>
      </c>
      <c r="U49" s="61"/>
      <c r="V49" s="62">
        <v>0.41875000000000001</v>
      </c>
      <c r="W49" s="63" t="s">
        <v>19</v>
      </c>
      <c r="X49" s="64"/>
      <c r="Y49" s="64"/>
      <c r="Z49" s="65"/>
      <c r="AA49" s="65"/>
      <c r="AB49" s="66"/>
      <c r="AC49" s="67" t="str">
        <f>TEXT( (V50-V49+0.00000000000001),"[hh].mm.ss")</f>
        <v>04.28.34</v>
      </c>
    </row>
    <row r="50" spans="1:29" ht="15.75" thickBot="1">
      <c r="A50" s="34" t="s">
        <v>20</v>
      </c>
      <c r="B50" s="35" t="s">
        <v>37</v>
      </c>
      <c r="C50" s="15"/>
      <c r="D50" s="16"/>
      <c r="E50" s="68">
        <v>0</v>
      </c>
      <c r="F50" s="68">
        <v>1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3</v>
      </c>
      <c r="O50" s="68"/>
      <c r="P50" s="68"/>
      <c r="Q50" s="68"/>
      <c r="R50" s="68"/>
      <c r="S50" s="68"/>
      <c r="T50" s="69">
        <f>IF(E50="","",SUM(E50:S50)+(COUNTIF(E50:S50,"5*")*5))</f>
        <v>4</v>
      </c>
      <c r="U50" s="70"/>
      <c r="V50" s="71">
        <v>0.60525462962962961</v>
      </c>
      <c r="W50" s="72" t="s">
        <v>22</v>
      </c>
      <c r="X50" s="73"/>
      <c r="Y50" s="73"/>
      <c r="Z50" s="74"/>
      <c r="AA50" s="75"/>
      <c r="AB50" s="76"/>
      <c r="AC50" s="77" t="str">
        <f>TEXT(IF($E48="","",(IF($E49="",T48/(15-(COUNTIF($E48:$S48,""))),(IF($E50="",(T48+T49)/(30-(COUNTIF($E48:$S48,"")+COUNTIF($E49:$S49,""))), (T48+T49+T50)/(45-(COUNTIF($E48:$S48,"")+COUNTIF($E49:$S49,"")+COUNTIF($E50:$S50,"")))))))),"0,00")</f>
        <v>0,63</v>
      </c>
    </row>
    <row r="51" spans="1:29" ht="15.75" thickBot="1">
      <c r="A51" s="47">
        <v>307</v>
      </c>
      <c r="B51" s="48" t="s">
        <v>235</v>
      </c>
      <c r="C51" s="49" t="s">
        <v>236</v>
      </c>
      <c r="D51" s="49"/>
      <c r="E51" s="50">
        <v>0</v>
      </c>
      <c r="F51" s="50">
        <v>1</v>
      </c>
      <c r="G51" s="50">
        <v>0</v>
      </c>
      <c r="H51" s="50">
        <v>0</v>
      </c>
      <c r="I51" s="50">
        <v>0</v>
      </c>
      <c r="J51" s="50">
        <v>5</v>
      </c>
      <c r="K51" s="50">
        <v>0</v>
      </c>
      <c r="L51" s="50">
        <v>0</v>
      </c>
      <c r="M51" s="50">
        <v>0</v>
      </c>
      <c r="N51" s="50">
        <v>5</v>
      </c>
      <c r="O51" s="50"/>
      <c r="P51" s="50"/>
      <c r="Q51" s="50"/>
      <c r="R51" s="50"/>
      <c r="S51" s="50"/>
      <c r="T51" s="51">
        <f>IF(E51="","",SUM(E51:S51)+(COUNTIF(E51:S51,"5*")*5))</f>
        <v>11</v>
      </c>
      <c r="U51" s="52"/>
      <c r="V51" s="53">
        <f>SUM(T51:T53)+IF(ISNUMBER(U51),U51,0)+IF(ISNUMBER(U52),U52,0)+IF(ISNUMBER(U53),U53,0)</f>
        <v>28</v>
      </c>
      <c r="W51" s="54">
        <f>COUNTIF($E51:$S51,0)+COUNTIF($E52:$S52,0)+COUNTIF($E53:$S53,0)</f>
        <v>21</v>
      </c>
      <c r="X51" s="54">
        <f>COUNTIF($E51:$S51,1)+COUNTIF($E52:$S52,1)+COUNTIF($E53:$S53,1)</f>
        <v>2</v>
      </c>
      <c r="Y51" s="54">
        <f>COUNTIF($E51:$S51,2)+COUNTIF($E52:$S52,2)+COUNTIF($E53:$S53,2)</f>
        <v>1</v>
      </c>
      <c r="Z51" s="54">
        <f>COUNTIF($E51:$S51,3)+COUNTIF($E52:$S52,3)+COUNTIF($E53:$S53,3)</f>
        <v>3</v>
      </c>
      <c r="AA51" s="54">
        <f>COUNTIF($E51:$S51,5)+COUNTIF($E52:$S52,5)+COUNTIF($E53:$S53,5)</f>
        <v>3</v>
      </c>
      <c r="AB51" s="55">
        <f>COUNTIF($E51:$S51,"5*")+COUNTIF($E52:$S52,"5*")+COUNTIF($E53:$S53,"5*")</f>
        <v>0</v>
      </c>
      <c r="AC51" s="56">
        <f>COUNTIF($E51:$S51,20)+COUNTIF($E52:$S52,20)+COUNTIF($E53:$S53,20)</f>
        <v>0</v>
      </c>
    </row>
    <row r="52" spans="1:29" ht="16.5" thickBot="1">
      <c r="A52" s="57" t="s">
        <v>29</v>
      </c>
      <c r="B52" s="58" t="s">
        <v>17</v>
      </c>
      <c r="C52" s="58" t="s">
        <v>186</v>
      </c>
      <c r="D52" s="58"/>
      <c r="E52" s="59">
        <v>0</v>
      </c>
      <c r="F52" s="59">
        <v>0</v>
      </c>
      <c r="G52" s="59">
        <v>0</v>
      </c>
      <c r="H52" s="59">
        <v>0</v>
      </c>
      <c r="I52" s="59">
        <v>5</v>
      </c>
      <c r="J52" s="59">
        <v>1</v>
      </c>
      <c r="K52" s="59">
        <v>0</v>
      </c>
      <c r="L52" s="59">
        <v>0</v>
      </c>
      <c r="M52" s="59">
        <v>0</v>
      </c>
      <c r="N52" s="59">
        <v>3</v>
      </c>
      <c r="O52" s="59"/>
      <c r="P52" s="59"/>
      <c r="Q52" s="59"/>
      <c r="R52" s="59"/>
      <c r="S52" s="59"/>
      <c r="T52" s="60">
        <f>IF(E52="","",SUM(E52:S52)+(COUNTIF(E52:S52,"5*")*5))</f>
        <v>9</v>
      </c>
      <c r="U52" s="61"/>
      <c r="V52" s="62">
        <v>0.42083333333333334</v>
      </c>
      <c r="W52" s="63" t="s">
        <v>19</v>
      </c>
      <c r="X52" s="64"/>
      <c r="Y52" s="64"/>
      <c r="Z52" s="65"/>
      <c r="AA52" s="65"/>
      <c r="AB52" s="66"/>
      <c r="AC52" s="67" t="str">
        <f>TEXT( (V53-V52+0.00000000000001),"[hh].mm.ss")</f>
        <v>04.02.20</v>
      </c>
    </row>
    <row r="53" spans="1:29" ht="15.75" thickBot="1">
      <c r="A53" s="34" t="s">
        <v>20</v>
      </c>
      <c r="B53" s="35" t="s">
        <v>37</v>
      </c>
      <c r="C53" s="15"/>
      <c r="D53" s="16"/>
      <c r="E53" s="68">
        <v>3</v>
      </c>
      <c r="F53" s="68">
        <v>0</v>
      </c>
      <c r="G53" s="68">
        <v>0</v>
      </c>
      <c r="H53" s="68">
        <v>0</v>
      </c>
      <c r="I53" s="68">
        <v>3</v>
      </c>
      <c r="J53" s="68">
        <v>0</v>
      </c>
      <c r="K53" s="68">
        <v>0</v>
      </c>
      <c r="L53" s="68">
        <v>0</v>
      </c>
      <c r="M53" s="68">
        <v>0</v>
      </c>
      <c r="N53" s="68">
        <v>2</v>
      </c>
      <c r="O53" s="68"/>
      <c r="P53" s="68"/>
      <c r="Q53" s="68"/>
      <c r="R53" s="68"/>
      <c r="S53" s="68"/>
      <c r="T53" s="69">
        <f>IF(E53="","",SUM(E53:S53)+(COUNTIF(E53:S53,"5*")*5))</f>
        <v>8</v>
      </c>
      <c r="U53" s="70"/>
      <c r="V53" s="71">
        <v>0.58912037037037035</v>
      </c>
      <c r="W53" s="72" t="s">
        <v>22</v>
      </c>
      <c r="X53" s="73"/>
      <c r="Y53" s="73"/>
      <c r="Z53" s="74"/>
      <c r="AA53" s="75"/>
      <c r="AB53" s="76"/>
      <c r="AC53" s="77" t="str">
        <f>TEXT(IF($E51="","",(IF($E52="",T51/(15-(COUNTIF($E51:$S51,""))),(IF($E53="",(T51+T52)/(30-(COUNTIF($E51:$S51,"")+COUNTIF($E52:$S52,""))), (T51+T52+T53)/(45-(COUNTIF($E51:$S51,"")+COUNTIF($E52:$S52,"")+COUNTIF($E53:$S53,"")))))))),"0,00")</f>
        <v>0,93</v>
      </c>
    </row>
    <row r="54" spans="1:29" ht="15.75" thickBot="1">
      <c r="A54" s="47">
        <v>306</v>
      </c>
      <c r="B54" s="48" t="s">
        <v>238</v>
      </c>
      <c r="C54" s="49" t="s">
        <v>239</v>
      </c>
      <c r="D54" s="49"/>
      <c r="E54" s="50">
        <v>3</v>
      </c>
      <c r="F54" s="50">
        <v>2</v>
      </c>
      <c r="G54" s="50">
        <v>0</v>
      </c>
      <c r="H54" s="50">
        <v>0</v>
      </c>
      <c r="I54" s="50">
        <v>3</v>
      </c>
      <c r="J54" s="50">
        <v>0</v>
      </c>
      <c r="K54" s="50">
        <v>0</v>
      </c>
      <c r="L54" s="50">
        <v>5</v>
      </c>
      <c r="M54" s="50">
        <v>0</v>
      </c>
      <c r="N54" s="50">
        <v>5</v>
      </c>
      <c r="O54" s="50"/>
      <c r="P54" s="50"/>
      <c r="Q54" s="50"/>
      <c r="R54" s="50"/>
      <c r="S54" s="50"/>
      <c r="T54" s="51">
        <f>IF(E54="","",SUM(E54:S54)+(COUNTIF(E54:S54,"5*")*5))</f>
        <v>18</v>
      </c>
      <c r="U54" s="52"/>
      <c r="V54" s="53">
        <f>SUM(T54:T56)+IF(ISNUMBER(U54),U54,0)+IF(ISNUMBER(U55),U55,0)+IF(ISNUMBER(U56),U56,0)</f>
        <v>40</v>
      </c>
      <c r="W54" s="54">
        <f>COUNTIF($E54:$S54,0)+COUNTIF($E55:$S55,0)+COUNTIF($E56:$S56,0)</f>
        <v>17</v>
      </c>
      <c r="X54" s="54">
        <f>COUNTIF($E54:$S54,1)+COUNTIF($E55:$S55,1)+COUNTIF($E56:$S56,1)</f>
        <v>2</v>
      </c>
      <c r="Y54" s="54">
        <f>COUNTIF($E54:$S54,2)+COUNTIF($E55:$S55,2)+COUNTIF($E56:$S56,2)</f>
        <v>3</v>
      </c>
      <c r="Z54" s="54">
        <f>COUNTIF($E54:$S54,3)+COUNTIF($E55:$S55,3)+COUNTIF($E56:$S56,3)</f>
        <v>4</v>
      </c>
      <c r="AA54" s="54">
        <f>COUNTIF($E54:$S54,5)+COUNTIF($E55:$S55,5)+COUNTIF($E56:$S56,5)</f>
        <v>4</v>
      </c>
      <c r="AB54" s="55">
        <f>COUNTIF($E54:$S54,"5*")+COUNTIF($E55:$S55,"5*")+COUNTIF($E56:$S56,"5*")</f>
        <v>0</v>
      </c>
      <c r="AC54" s="56">
        <f>COUNTIF($E54:$S54,20)+COUNTIF($E55:$S55,20)+COUNTIF($E56:$S56,20)</f>
        <v>0</v>
      </c>
    </row>
    <row r="55" spans="1:29" ht="16.5" thickBot="1">
      <c r="A55" s="57" t="s">
        <v>32</v>
      </c>
      <c r="B55" s="58" t="s">
        <v>17</v>
      </c>
      <c r="C55" s="58" t="s">
        <v>240</v>
      </c>
      <c r="D55" s="58"/>
      <c r="E55" s="59">
        <v>0</v>
      </c>
      <c r="F55" s="59">
        <v>2</v>
      </c>
      <c r="G55" s="59">
        <v>0</v>
      </c>
      <c r="H55" s="59">
        <v>0</v>
      </c>
      <c r="I55" s="59">
        <v>0</v>
      </c>
      <c r="J55" s="59">
        <v>1</v>
      </c>
      <c r="K55" s="59">
        <v>0</v>
      </c>
      <c r="L55" s="59">
        <v>1</v>
      </c>
      <c r="M55" s="59">
        <v>0</v>
      </c>
      <c r="N55" s="59">
        <v>2</v>
      </c>
      <c r="O55" s="59"/>
      <c r="P55" s="59"/>
      <c r="Q55" s="59"/>
      <c r="R55" s="59"/>
      <c r="S55" s="59"/>
      <c r="T55" s="60">
        <f>IF(E55="","",SUM(E55:S55)+(COUNTIF(E55:S55,"5*")*5))</f>
        <v>6</v>
      </c>
      <c r="U55" s="61"/>
      <c r="V55" s="62">
        <v>0.41944444444444445</v>
      </c>
      <c r="W55" s="63" t="s">
        <v>19</v>
      </c>
      <c r="X55" s="64"/>
      <c r="Y55" s="64"/>
      <c r="Z55" s="65"/>
      <c r="AA55" s="65"/>
      <c r="AB55" s="66"/>
      <c r="AC55" s="67" t="str">
        <f>TEXT( (V56-V55+0.00000000000001),"[hh].mm.ss")</f>
        <v>03.51.20</v>
      </c>
    </row>
    <row r="56" spans="1:29" ht="15.75" thickBot="1">
      <c r="A56" s="34" t="s">
        <v>20</v>
      </c>
      <c r="B56" s="35" t="s">
        <v>37</v>
      </c>
      <c r="C56" s="15"/>
      <c r="D56" s="16"/>
      <c r="E56" s="68">
        <v>3</v>
      </c>
      <c r="F56" s="68">
        <v>0</v>
      </c>
      <c r="G56" s="68">
        <v>0</v>
      </c>
      <c r="H56" s="68">
        <v>0</v>
      </c>
      <c r="I56" s="68">
        <v>5</v>
      </c>
      <c r="J56" s="68">
        <v>5</v>
      </c>
      <c r="K56" s="68">
        <v>0</v>
      </c>
      <c r="L56" s="68">
        <v>0</v>
      </c>
      <c r="M56" s="68">
        <v>0</v>
      </c>
      <c r="N56" s="68">
        <v>3</v>
      </c>
      <c r="O56" s="68"/>
      <c r="P56" s="68"/>
      <c r="Q56" s="68"/>
      <c r="R56" s="68"/>
      <c r="S56" s="68"/>
      <c r="T56" s="69">
        <f>IF(E56="","",SUM(E56:S56)+(COUNTIF(E56:S56,"5*")*5))</f>
        <v>16</v>
      </c>
      <c r="U56" s="70"/>
      <c r="V56" s="71">
        <v>0.5800925925925926</v>
      </c>
      <c r="W56" s="72" t="s">
        <v>22</v>
      </c>
      <c r="X56" s="73"/>
      <c r="Y56" s="73"/>
      <c r="Z56" s="74"/>
      <c r="AA56" s="75"/>
      <c r="AB56" s="76"/>
      <c r="AC56" s="77" t="str">
        <f>TEXT(IF($E54="","",(IF($E55="",T54/(15-(COUNTIF($E54:$S54,""))),(IF($E56="",(T54+T55)/(30-(COUNTIF($E54:$S54,"")+COUNTIF($E55:$S55,""))), (T54+T55+T56)/(45-(COUNTIF($E54:$S54,"")+COUNTIF($E55:$S55,"")+COUNTIF($E56:$S56,"")))))))),"0,00")</f>
        <v>1,33</v>
      </c>
    </row>
    <row r="57" spans="1:29" ht="15.75" thickBot="1">
      <c r="A57" s="47">
        <v>305</v>
      </c>
      <c r="B57" s="48" t="s">
        <v>96</v>
      </c>
      <c r="C57" s="49" t="s">
        <v>54</v>
      </c>
      <c r="D57" s="49"/>
      <c r="E57" s="50">
        <v>3</v>
      </c>
      <c r="F57" s="50">
        <v>1</v>
      </c>
      <c r="G57" s="50">
        <v>0</v>
      </c>
      <c r="H57" s="50">
        <v>0</v>
      </c>
      <c r="I57" s="50">
        <v>5</v>
      </c>
      <c r="J57" s="50">
        <v>1</v>
      </c>
      <c r="K57" s="50">
        <v>0</v>
      </c>
      <c r="L57" s="50">
        <v>0</v>
      </c>
      <c r="M57" s="50">
        <v>5</v>
      </c>
      <c r="N57" s="50">
        <v>5</v>
      </c>
      <c r="O57" s="50"/>
      <c r="P57" s="50"/>
      <c r="Q57" s="50"/>
      <c r="R57" s="50"/>
      <c r="S57" s="50"/>
      <c r="T57" s="51">
        <f>IF(E57="","",SUM(E57:S57)+(COUNTIF(E57:S57,"5*")*5))</f>
        <v>20</v>
      </c>
      <c r="U57" s="52"/>
      <c r="V57" s="53">
        <f>SUM(T57:T59)+IF(ISNUMBER(U57),U57,0)+IF(ISNUMBER(U58),U58,0)+IF(ISNUMBER(U59),U59,0)</f>
        <v>54</v>
      </c>
      <c r="W57" s="54">
        <f>COUNTIF($E57:$S57,0)+COUNTIF($E58:$S58,0)+COUNTIF($E59:$S59,0)</f>
        <v>13</v>
      </c>
      <c r="X57" s="54">
        <f>COUNTIF($E57:$S57,1)+COUNTIF($E58:$S58,1)+COUNTIF($E59:$S59,1)</f>
        <v>3</v>
      </c>
      <c r="Y57" s="54">
        <f>COUNTIF($E57:$S57,2)+COUNTIF($E58:$S58,2)+COUNTIF($E59:$S59,2)</f>
        <v>3</v>
      </c>
      <c r="Z57" s="54">
        <f>COUNTIF($E57:$S57,3)+COUNTIF($E58:$S58,3)+COUNTIF($E59:$S59,3)</f>
        <v>5</v>
      </c>
      <c r="AA57" s="54">
        <f>COUNTIF($E57:$S57,5)+COUNTIF($E58:$S58,5)+COUNTIF($E59:$S59,5)</f>
        <v>6</v>
      </c>
      <c r="AB57" s="55">
        <f>COUNTIF($E57:$S57,"5*")+COUNTIF($E58:$S58,"5*")+COUNTIF($E59:$S59,"5*")</f>
        <v>0</v>
      </c>
      <c r="AC57" s="56">
        <f>COUNTIF($E57:$S57,20)+COUNTIF($E58:$S58,20)+COUNTIF($E59:$S59,20)</f>
        <v>0</v>
      </c>
    </row>
    <row r="58" spans="1:29" ht="16.5" thickBot="1">
      <c r="A58" s="57" t="s">
        <v>164</v>
      </c>
      <c r="B58" s="58" t="s">
        <v>17</v>
      </c>
      <c r="C58" s="58" t="s">
        <v>113</v>
      </c>
      <c r="D58" s="58"/>
      <c r="E58" s="59">
        <v>0</v>
      </c>
      <c r="F58" s="59">
        <v>1</v>
      </c>
      <c r="G58" s="59">
        <v>0</v>
      </c>
      <c r="H58" s="59">
        <v>0</v>
      </c>
      <c r="I58" s="59">
        <v>5</v>
      </c>
      <c r="J58" s="59">
        <v>2</v>
      </c>
      <c r="K58" s="59">
        <v>0</v>
      </c>
      <c r="L58" s="59">
        <v>2</v>
      </c>
      <c r="M58" s="59">
        <v>0</v>
      </c>
      <c r="N58" s="59">
        <v>3</v>
      </c>
      <c r="O58" s="59"/>
      <c r="P58" s="59"/>
      <c r="Q58" s="59"/>
      <c r="R58" s="59"/>
      <c r="S58" s="59"/>
      <c r="T58" s="60">
        <f>IF(E58="","",SUM(E58:S58)+(COUNTIF(E58:S58,"5*")*5))</f>
        <v>13</v>
      </c>
      <c r="U58" s="61"/>
      <c r="V58" s="62">
        <v>0.41805555555555557</v>
      </c>
      <c r="W58" s="63" t="s">
        <v>19</v>
      </c>
      <c r="X58" s="64"/>
      <c r="Y58" s="64"/>
      <c r="Z58" s="65"/>
      <c r="AA58" s="65"/>
      <c r="AB58" s="66"/>
      <c r="AC58" s="67" t="str">
        <f>TEXT( (V59-V58+0.00000000000001),"[hh].mm.ss")</f>
        <v>04.19.11</v>
      </c>
    </row>
    <row r="59" spans="1:29" ht="15.75" thickBot="1">
      <c r="A59" s="34" t="s">
        <v>20</v>
      </c>
      <c r="B59" s="35" t="s">
        <v>37</v>
      </c>
      <c r="C59" s="15"/>
      <c r="D59" s="16"/>
      <c r="E59" s="68">
        <v>3</v>
      </c>
      <c r="F59" s="68">
        <v>2</v>
      </c>
      <c r="G59" s="68">
        <v>0</v>
      </c>
      <c r="H59" s="68">
        <v>0</v>
      </c>
      <c r="I59" s="68">
        <v>5</v>
      </c>
      <c r="J59" s="68">
        <v>3</v>
      </c>
      <c r="K59" s="68">
        <v>0</v>
      </c>
      <c r="L59" s="68">
        <v>0</v>
      </c>
      <c r="M59" s="68">
        <v>3</v>
      </c>
      <c r="N59" s="68">
        <v>5</v>
      </c>
      <c r="O59" s="68"/>
      <c r="P59" s="68"/>
      <c r="Q59" s="68"/>
      <c r="R59" s="68"/>
      <c r="S59" s="68"/>
      <c r="T59" s="69">
        <f>IF(E59="","",SUM(E59:S59)+(COUNTIF(E59:S59,"5*")*5))</f>
        <v>21</v>
      </c>
      <c r="U59" s="70"/>
      <c r="V59" s="71">
        <v>0.59804398148148141</v>
      </c>
      <c r="W59" s="72" t="s">
        <v>22</v>
      </c>
      <c r="X59" s="73"/>
      <c r="Y59" s="73"/>
      <c r="Z59" s="74"/>
      <c r="AA59" s="75"/>
      <c r="AB59" s="76"/>
      <c r="AC59" s="77" t="str">
        <f>TEXT(IF($E57="","",(IF($E58="",T57/(15-(COUNTIF($E57:$S57,""))),(IF($E59="",(T57+T58)/(30-(COUNTIF($E57:$S57,"")+COUNTIF($E58:$S58,""))), (T57+T58+T59)/(45-(COUNTIF($E57:$S57,"")+COUNTIF($E58:$S58,"")+COUNTIF($E59:$S59,"")))))))),"0,00")</f>
        <v>1,80</v>
      </c>
    </row>
    <row r="60" spans="1:29" ht="15.75" thickBot="1">
      <c r="A60" s="47">
        <v>312</v>
      </c>
      <c r="B60" s="48" t="s">
        <v>243</v>
      </c>
      <c r="C60" s="49" t="s">
        <v>197</v>
      </c>
      <c r="D60" s="49"/>
      <c r="E60" s="50">
        <v>0</v>
      </c>
      <c r="F60" s="50">
        <v>0</v>
      </c>
      <c r="G60" s="50">
        <v>0</v>
      </c>
      <c r="H60" s="50">
        <v>0</v>
      </c>
      <c r="I60" s="50">
        <v>3</v>
      </c>
      <c r="J60" s="50">
        <v>2</v>
      </c>
      <c r="K60" s="50">
        <v>0</v>
      </c>
      <c r="L60" s="50">
        <v>3</v>
      </c>
      <c r="M60" s="50">
        <v>3</v>
      </c>
      <c r="N60" s="50">
        <v>3</v>
      </c>
      <c r="O60" s="50"/>
      <c r="P60" s="50"/>
      <c r="Q60" s="50"/>
      <c r="R60" s="50"/>
      <c r="S60" s="50"/>
      <c r="T60" s="51">
        <f>IF(E60="","",SUM(E60:S60)+(COUNTIF(E60:S60,"5*")*5))</f>
        <v>14</v>
      </c>
      <c r="U60" s="52"/>
      <c r="V60" s="53">
        <f>SUM(T60:T62)+IF(ISNUMBER(U60),U60,0)+IF(ISNUMBER(U61),U61,0)+IF(ISNUMBER(U62),U62,0)</f>
        <v>68</v>
      </c>
      <c r="W60" s="54">
        <f>COUNTIF($E60:$S60,0)+COUNTIF($E61:$S61,0)+COUNTIF($E62:$S62,0)</f>
        <v>12</v>
      </c>
      <c r="X60" s="54">
        <f>COUNTIF($E60:$S60,1)+COUNTIF($E61:$S61,1)+COUNTIF($E62:$S62,1)</f>
        <v>1</v>
      </c>
      <c r="Y60" s="54">
        <f>COUNTIF($E60:$S60,2)+COUNTIF($E61:$S61,2)+COUNTIF($E62:$S62,2)</f>
        <v>2</v>
      </c>
      <c r="Z60" s="54">
        <f>COUNTIF($E60:$S60,3)+COUNTIF($E61:$S61,3)+COUNTIF($E62:$S62,3)</f>
        <v>6</v>
      </c>
      <c r="AA60" s="54">
        <f>COUNTIF($E60:$S60,5)+COUNTIF($E61:$S61,5)+COUNTIF($E62:$S62,5)</f>
        <v>9</v>
      </c>
      <c r="AB60" s="55">
        <f>COUNTIF($E60:$S60,"5*")+COUNTIF($E61:$S61,"5*")+COUNTIF($E62:$S62,"5*")</f>
        <v>0</v>
      </c>
      <c r="AC60" s="56">
        <f>COUNTIF($E60:$S60,20)+COUNTIF($E61:$S61,20)+COUNTIF($E62:$S62,20)</f>
        <v>0</v>
      </c>
    </row>
    <row r="61" spans="1:29" ht="16.5" thickBot="1">
      <c r="A61" s="57" t="s">
        <v>167</v>
      </c>
      <c r="B61" s="58" t="s">
        <v>17</v>
      </c>
      <c r="C61" s="58" t="s">
        <v>186</v>
      </c>
      <c r="D61" s="58"/>
      <c r="E61" s="59">
        <v>0</v>
      </c>
      <c r="F61" s="59">
        <v>5</v>
      </c>
      <c r="G61" s="59">
        <v>0</v>
      </c>
      <c r="H61" s="59">
        <v>0</v>
      </c>
      <c r="I61" s="59">
        <v>5</v>
      </c>
      <c r="J61" s="59">
        <v>3</v>
      </c>
      <c r="K61" s="59">
        <v>1</v>
      </c>
      <c r="L61" s="59">
        <v>2</v>
      </c>
      <c r="M61" s="59">
        <v>5</v>
      </c>
      <c r="N61" s="59">
        <v>5</v>
      </c>
      <c r="O61" s="59"/>
      <c r="P61" s="59"/>
      <c r="Q61" s="59"/>
      <c r="R61" s="59"/>
      <c r="S61" s="59"/>
      <c r="T61" s="60">
        <f>IF(E61="","",SUM(E61:S61)+(COUNTIF(E61:S61,"5*")*5))</f>
        <v>26</v>
      </c>
      <c r="U61" s="61"/>
      <c r="V61" s="62">
        <v>0.41736111111111113</v>
      </c>
      <c r="W61" s="63" t="s">
        <v>19</v>
      </c>
      <c r="X61" s="64"/>
      <c r="Y61" s="64"/>
      <c r="Z61" s="65"/>
      <c r="AA61" s="65"/>
      <c r="AB61" s="66"/>
      <c r="AC61" s="67" t="str">
        <f>TEXT( (V62-V61+0.00000000000001),"[hh].mm.ss")</f>
        <v>04.00.54</v>
      </c>
    </row>
    <row r="62" spans="1:29" ht="15.75" thickBot="1">
      <c r="A62" s="34" t="s">
        <v>20</v>
      </c>
      <c r="B62" s="35" t="s">
        <v>37</v>
      </c>
      <c r="C62" s="15"/>
      <c r="D62" s="16"/>
      <c r="E62" s="68">
        <v>0</v>
      </c>
      <c r="F62" s="68">
        <v>5</v>
      </c>
      <c r="G62" s="68">
        <v>0</v>
      </c>
      <c r="H62" s="68">
        <v>0</v>
      </c>
      <c r="I62" s="68">
        <v>5</v>
      </c>
      <c r="J62" s="68">
        <v>3</v>
      </c>
      <c r="K62" s="68">
        <v>0</v>
      </c>
      <c r="L62" s="68">
        <v>5</v>
      </c>
      <c r="M62" s="68">
        <v>5</v>
      </c>
      <c r="N62" s="68">
        <v>5</v>
      </c>
      <c r="O62" s="68"/>
      <c r="P62" s="68"/>
      <c r="Q62" s="68"/>
      <c r="R62" s="68"/>
      <c r="S62" s="68"/>
      <c r="T62" s="69">
        <f>IF(E62="","",SUM(E62:S62)+(COUNTIF(E62:S62,"5*")*5))</f>
        <v>28</v>
      </c>
      <c r="U62" s="70"/>
      <c r="V62" s="71">
        <v>0.5846527777777778</v>
      </c>
      <c r="W62" s="72" t="s">
        <v>22</v>
      </c>
      <c r="X62" s="73"/>
      <c r="Y62" s="73"/>
      <c r="Z62" s="74"/>
      <c r="AA62" s="75"/>
      <c r="AB62" s="76"/>
      <c r="AC62" s="77" t="str">
        <f>TEXT(IF($E60="","",(IF($E61="",T60/(15-(COUNTIF($E60:$S60,""))),(IF($E62="",(T60+T61)/(30-(COUNTIF($E60:$S60,"")+COUNTIF($E61:$S61,""))), (T60+T61+T62)/(45-(COUNTIF($E60:$S60,"")+COUNTIF($E61:$S61,"")+COUNTIF($E62:$S62,"")))))))),"0,00")</f>
        <v>2,27</v>
      </c>
    </row>
    <row r="63" spans="1:29" ht="15.75" thickBot="1">
      <c r="A63" s="47">
        <v>310</v>
      </c>
      <c r="B63" s="48" t="s">
        <v>245</v>
      </c>
      <c r="C63" s="49" t="s">
        <v>254</v>
      </c>
      <c r="D63" s="49"/>
      <c r="E63" s="50">
        <v>3</v>
      </c>
      <c r="F63" s="50">
        <v>5</v>
      </c>
      <c r="G63" s="50">
        <v>0</v>
      </c>
      <c r="H63" s="50">
        <v>0</v>
      </c>
      <c r="I63" s="50">
        <v>5</v>
      </c>
      <c r="J63" s="50">
        <v>3</v>
      </c>
      <c r="K63" s="50">
        <v>5</v>
      </c>
      <c r="L63" s="50">
        <v>3</v>
      </c>
      <c r="M63" s="50">
        <v>3</v>
      </c>
      <c r="N63" s="50">
        <v>3</v>
      </c>
      <c r="O63" s="50"/>
      <c r="P63" s="50"/>
      <c r="Q63" s="50"/>
      <c r="R63" s="50"/>
      <c r="S63" s="50"/>
      <c r="T63" s="51">
        <f>IF(E63="","",SUM(E63:S63)+(COUNTIF(E63:S63,"5*")*5))</f>
        <v>30</v>
      </c>
      <c r="U63" s="52"/>
      <c r="V63" s="53">
        <f>SUM(T63:T65)+IF(ISNUMBER(U63),U63,0)+IF(ISNUMBER(U64),U64,0)+IF(ISNUMBER(U65),U65,0)</f>
        <v>88</v>
      </c>
      <c r="W63" s="54">
        <f>COUNTIF($E63:$S63,0)+COUNTIF($E64:$S64,0)+COUNTIF($E65:$S65,0)</f>
        <v>7</v>
      </c>
      <c r="X63" s="54">
        <f>COUNTIF($E63:$S63,1)+COUNTIF($E64:$S64,1)+COUNTIF($E65:$S65,1)</f>
        <v>0</v>
      </c>
      <c r="Y63" s="54">
        <f>COUNTIF($E63:$S63,2)+COUNTIF($E64:$S64,2)+COUNTIF($E65:$S65,2)</f>
        <v>1</v>
      </c>
      <c r="Z63" s="54">
        <f>COUNTIF($E63:$S63,3)+COUNTIF($E64:$S64,3)+COUNTIF($E65:$S65,3)</f>
        <v>12</v>
      </c>
      <c r="AA63" s="54">
        <f>COUNTIF($E63:$S63,5)+COUNTIF($E64:$S64,5)+COUNTIF($E65:$S65,5)</f>
        <v>10</v>
      </c>
      <c r="AB63" s="55">
        <f>COUNTIF($E63:$S63,"5*")+COUNTIF($E64:$S64,"5*")+COUNTIF($E65:$S65,"5*")</f>
        <v>0</v>
      </c>
      <c r="AC63" s="56">
        <f>COUNTIF($E63:$S63,20)+COUNTIF($E64:$S64,20)+COUNTIF($E65:$S65,20)</f>
        <v>0</v>
      </c>
    </row>
    <row r="64" spans="1:29" ht="16.5" thickBot="1">
      <c r="A64" s="57" t="s">
        <v>169</v>
      </c>
      <c r="B64" s="58" t="s">
        <v>17</v>
      </c>
      <c r="C64" s="58" t="s">
        <v>240</v>
      </c>
      <c r="D64" s="58"/>
      <c r="E64" s="59">
        <v>3</v>
      </c>
      <c r="F64" s="59">
        <v>2</v>
      </c>
      <c r="G64" s="59">
        <v>0</v>
      </c>
      <c r="H64" s="59">
        <v>0</v>
      </c>
      <c r="I64" s="59">
        <v>5</v>
      </c>
      <c r="J64" s="59">
        <v>5</v>
      </c>
      <c r="K64" s="59">
        <v>5</v>
      </c>
      <c r="L64" s="59">
        <v>3</v>
      </c>
      <c r="M64" s="59">
        <v>5</v>
      </c>
      <c r="N64" s="59">
        <v>3</v>
      </c>
      <c r="O64" s="59"/>
      <c r="P64" s="59"/>
      <c r="Q64" s="59"/>
      <c r="R64" s="59"/>
      <c r="S64" s="59"/>
      <c r="T64" s="60">
        <f>IF(E64="","",SUM(E64:S64)+(COUNTIF(E64:S64,"5*")*5))</f>
        <v>31</v>
      </c>
      <c r="U64" s="61"/>
      <c r="V64" s="62">
        <v>0.41666666666666669</v>
      </c>
      <c r="W64" s="63" t="s">
        <v>19</v>
      </c>
      <c r="X64" s="64"/>
      <c r="Y64" s="64"/>
      <c r="Z64" s="65"/>
      <c r="AA64" s="65"/>
      <c r="AB64" s="66"/>
      <c r="AC64" s="67" t="str">
        <f>TEXT( (V65-V64+0.00000000000001),"[hh].mm.ss")</f>
        <v>04.25.56</v>
      </c>
    </row>
    <row r="65" spans="1:29" ht="15.75" thickBot="1">
      <c r="A65" s="34" t="s">
        <v>20</v>
      </c>
      <c r="B65" s="35" t="s">
        <v>37</v>
      </c>
      <c r="C65" s="15"/>
      <c r="D65" s="16"/>
      <c r="E65" s="68">
        <v>3</v>
      </c>
      <c r="F65" s="68">
        <v>3</v>
      </c>
      <c r="G65" s="68">
        <v>0</v>
      </c>
      <c r="H65" s="68">
        <v>0</v>
      </c>
      <c r="I65" s="68">
        <v>5</v>
      </c>
      <c r="J65" s="68">
        <v>5</v>
      </c>
      <c r="K65" s="68">
        <v>0</v>
      </c>
      <c r="L65" s="68">
        <v>3</v>
      </c>
      <c r="M65" s="68">
        <v>5</v>
      </c>
      <c r="N65" s="68">
        <v>3</v>
      </c>
      <c r="O65" s="68"/>
      <c r="P65" s="68"/>
      <c r="Q65" s="68"/>
      <c r="R65" s="68"/>
      <c r="S65" s="68"/>
      <c r="T65" s="69">
        <f>IF(E65="","",SUM(E65:S65)+(COUNTIF(E65:S65,"5*")*5))</f>
        <v>27</v>
      </c>
      <c r="U65" s="70"/>
      <c r="V65" s="71">
        <v>0.6013425925925926</v>
      </c>
      <c r="W65" s="72" t="s">
        <v>22</v>
      </c>
      <c r="X65" s="73"/>
      <c r="Y65" s="73"/>
      <c r="Z65" s="74"/>
      <c r="AA65" s="75"/>
      <c r="AB65" s="76"/>
      <c r="AC65" s="77" t="str">
        <f>TEXT(IF($E63="","",(IF($E64="",T63/(15-(COUNTIF($E63:$S63,""))),(IF($E65="",(T63+T64)/(30-(COUNTIF($E63:$S63,"")+COUNTIF($E64:$S64,""))), (T63+T64+T65)/(45-(COUNTIF($E63:$S63,"")+COUNTIF($E64:$S64,"")+COUNTIF($E65:$S65,"")))))))),"0,00")</f>
        <v>2,93</v>
      </c>
    </row>
    <row r="66" spans="1:29" ht="15.75" thickBot="1">
      <c r="A66" s="47">
        <v>304</v>
      </c>
      <c r="B66" s="48" t="s">
        <v>237</v>
      </c>
      <c r="C66" s="49" t="s">
        <v>108</v>
      </c>
      <c r="D66" s="49"/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5</v>
      </c>
      <c r="M66" s="50">
        <v>2</v>
      </c>
      <c r="N66" s="50">
        <v>5</v>
      </c>
      <c r="O66" s="50"/>
      <c r="P66" s="50"/>
      <c r="Q66" s="50"/>
      <c r="R66" s="50"/>
      <c r="S66" s="50"/>
      <c r="T66" s="51">
        <f>IF(E66="","",SUM(E66:S66)+(COUNTIF(E66:S66,"5*")*5))</f>
        <v>12</v>
      </c>
      <c r="U66" s="52"/>
      <c r="V66" s="53">
        <f>SUM(T66:T68)+IF(ISNUMBER(U66),U66,0)+IF(ISNUMBER(U67),U67,0)+IF(ISNUMBER(U68),U68,0)</f>
        <v>21</v>
      </c>
      <c r="W66" s="54">
        <f>COUNTIF($E66:$S66,0)+COUNTIF($E67:$S67,0)+COUNTIF($E68:$S68,0)</f>
        <v>12</v>
      </c>
      <c r="X66" s="54">
        <f>COUNTIF($E66:$S66,1)+COUNTIF($E67:$S67,1)+COUNTIF($E68:$S68,1)</f>
        <v>4</v>
      </c>
      <c r="Y66" s="54">
        <f>COUNTIF($E66:$S66,2)+COUNTIF($E67:$S67,2)+COUNTIF($E68:$S68,2)</f>
        <v>1</v>
      </c>
      <c r="Z66" s="54">
        <f>COUNTIF($E66:$S66,3)+COUNTIF($E67:$S67,3)+COUNTIF($E68:$S68,3)</f>
        <v>0</v>
      </c>
      <c r="AA66" s="54">
        <f>COUNTIF($E66:$S66,5)+COUNTIF($E67:$S67,5)+COUNTIF($E68:$S68,5)</f>
        <v>3</v>
      </c>
      <c r="AB66" s="55">
        <f>COUNTIF($E66:$S66,"5*")+COUNTIF($E67:$S67,"5*")+COUNTIF($E68:$S68,"5*")</f>
        <v>0</v>
      </c>
      <c r="AC66" s="56">
        <f>COUNTIF($E66:$S66,20)+COUNTIF($E67:$S67,20)+COUNTIF($E68:$S68,20)</f>
        <v>0</v>
      </c>
    </row>
    <row r="67" spans="1:29" ht="16.5" thickBot="1">
      <c r="A67" s="57"/>
      <c r="B67" s="58" t="s">
        <v>17</v>
      </c>
      <c r="C67" s="58" t="s">
        <v>186</v>
      </c>
      <c r="D67" s="58"/>
      <c r="E67" s="59">
        <v>0</v>
      </c>
      <c r="F67" s="59">
        <v>1</v>
      </c>
      <c r="G67" s="59">
        <v>0</v>
      </c>
      <c r="H67" s="59">
        <v>0</v>
      </c>
      <c r="I67" s="59">
        <v>5</v>
      </c>
      <c r="J67" s="59">
        <v>1</v>
      </c>
      <c r="K67" s="59">
        <v>0</v>
      </c>
      <c r="L67" s="59">
        <v>1</v>
      </c>
      <c r="M67" s="59">
        <v>0</v>
      </c>
      <c r="N67" s="59">
        <v>1</v>
      </c>
      <c r="O67" s="59"/>
      <c r="P67" s="59"/>
      <c r="Q67" s="59"/>
      <c r="R67" s="59"/>
      <c r="S67" s="59"/>
      <c r="T67" s="60">
        <f>IF(E67="","",SUM(E67:S67)+(COUNTIF(E67:S67,"5*")*5))</f>
        <v>9</v>
      </c>
      <c r="U67" s="61" t="s">
        <v>6</v>
      </c>
      <c r="V67" s="62">
        <v>0.4201388888888889</v>
      </c>
      <c r="W67" s="63" t="s">
        <v>19</v>
      </c>
      <c r="X67" s="64"/>
      <c r="Y67" s="64"/>
      <c r="Z67" s="65"/>
      <c r="AA67" s="65"/>
      <c r="AB67" s="66"/>
      <c r="AC67" s="67" t="str">
        <f>TEXT( (V68-V67+0.00000000000001),"[hh].mm.ss")</f>
        <v>02.57.16</v>
      </c>
    </row>
    <row r="68" spans="1:29" ht="15.75" thickBot="1">
      <c r="A68" s="34" t="s">
        <v>20</v>
      </c>
      <c r="B68" s="35" t="s">
        <v>37</v>
      </c>
      <c r="C68" s="15"/>
      <c r="D68" s="16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9" t="str">
        <f>IF(E68="","",SUM(E68:S68)+(COUNTIF(E68:S68,"5*")*5))</f>
        <v/>
      </c>
      <c r="U68" s="70"/>
      <c r="V68" s="71">
        <v>0.5432407407407408</v>
      </c>
      <c r="W68" s="72" t="s">
        <v>22</v>
      </c>
      <c r="X68" s="73"/>
      <c r="Y68" s="73"/>
      <c r="Z68" s="74"/>
      <c r="AA68" s="75"/>
      <c r="AB68" s="76"/>
      <c r="AC68" s="77" t="str">
        <f>TEXT(IF($E66="","",(IF($E67="",T66/(15-(COUNTIF($E66:$S66,""))),(IF($E68="",(T66+T67)/(30-(COUNTIF($E66:$S66,"")+COUNTIF($E67:$S67,""))), (T66+T67+T68)/(45-(COUNTIF($E66:$S66,"")+COUNTIF($E67:$S67,"")+COUNTIF($E68:$S68,"")))))))),"0,00")</f>
        <v>1,05</v>
      </c>
    </row>
    <row r="69" spans="1:29" ht="15.75" thickTop="1">
      <c r="A69" s="43" t="s">
        <v>9</v>
      </c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5"/>
      <c r="X69" s="45"/>
      <c r="Y69" s="45"/>
      <c r="Z69" s="45"/>
      <c r="AA69" s="45"/>
      <c r="AB69" s="45"/>
      <c r="AC69" s="46"/>
    </row>
  </sheetData>
  <mergeCells count="4">
    <mergeCell ref="A1:AC1"/>
    <mergeCell ref="B2:AA2"/>
    <mergeCell ref="A38:AC38"/>
    <mergeCell ref="B39:AA39"/>
  </mergeCells>
  <pageMargins left="0.70866141732283472" right="0.70866141732283472" top="0.78740157480314965" bottom="0.78740157480314965" header="0.31496062992125984" footer="0.31496062992125984"/>
  <pageSetup paperSize="9" scale="73" orientation="landscape" horizontalDpi="0" verticalDpi="0" r:id="rId1"/>
  <rowBreaks count="1" manualBreakCount="1">
    <brk id="37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C27"/>
  <sheetViews>
    <sheetView topLeftCell="A10" workbookViewId="0">
      <selection activeCell="D12" sqref="D12"/>
    </sheetView>
  </sheetViews>
  <sheetFormatPr defaultRowHeight="15"/>
  <cols>
    <col min="1" max="1" width="5.42578125" customWidth="1"/>
    <col min="2" max="2" width="13.85546875" customWidth="1"/>
    <col min="5" max="19" width="4.5703125" customWidth="1"/>
    <col min="22" max="29" width="4.5703125" customWidth="1"/>
  </cols>
  <sheetData>
    <row r="1" spans="1:29" ht="50.25" thickTop="1">
      <c r="A1" s="85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7"/>
    </row>
    <row r="2" spans="1:29" ht="50.25" thickBot="1">
      <c r="A2" s="1"/>
      <c r="B2" s="84" t="s">
        <v>10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2" t="s">
        <v>13</v>
      </c>
      <c r="AC2" s="3"/>
    </row>
    <row r="3" spans="1:29" ht="34.5">
      <c r="A3" s="4"/>
      <c r="B3" s="5" t="str">
        <f>[2]Zaklad!C4</f>
        <v>Březovské šlapačky</v>
      </c>
      <c r="C3" s="6"/>
      <c r="D3" s="6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>
        <v>2</v>
      </c>
    </row>
    <row r="4" spans="1:29" ht="15.75">
      <c r="A4" s="9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1" t="str">
        <f>[2]Zaklad!C14</f>
        <v>EMN 40/351</v>
      </c>
      <c r="AB4" s="12"/>
      <c r="AC4" s="13"/>
    </row>
    <row r="5" spans="1:29" ht="16.5" thickBot="1">
      <c r="A5" s="1"/>
      <c r="B5" s="14" t="str">
        <f>[2]Zaklad!C6</f>
        <v>Trial Team Březová klub v AČR</v>
      </c>
      <c r="C5" s="15"/>
      <c r="D5" s="15"/>
      <c r="E5" s="16"/>
      <c r="F5" s="16"/>
      <c r="G5" s="16"/>
      <c r="H5" s="16"/>
      <c r="I5" s="16"/>
      <c r="J5" s="16"/>
      <c r="K5" s="16"/>
      <c r="L5" s="16"/>
      <c r="M5" s="16"/>
      <c r="N5" s="16"/>
      <c r="O5" s="17" t="str">
        <f>[2]Zaklad!C8</f>
        <v>Březová</v>
      </c>
      <c r="P5" s="16"/>
      <c r="Q5" s="16"/>
      <c r="R5" s="16"/>
      <c r="S5" s="16"/>
      <c r="T5" s="18"/>
      <c r="U5" s="18"/>
      <c r="V5" s="19" t="str">
        <f>CONCATENATE(TEXT([2]Zaklad!C10,"dd/mm/rr"))</f>
        <v>14/04/19</v>
      </c>
      <c r="W5" s="20"/>
      <c r="X5" s="20"/>
      <c r="Y5" s="20"/>
      <c r="Z5" s="18"/>
      <c r="AA5" s="21" t="str">
        <f>[2]Zaklad!C13</f>
        <v>AČR 230/1</v>
      </c>
      <c r="AB5" s="22"/>
      <c r="AC5" s="23"/>
    </row>
    <row r="6" spans="1:29">
      <c r="A6" s="24"/>
      <c r="B6" s="25"/>
      <c r="C6" s="25"/>
      <c r="D6" s="25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7" t="s">
        <v>3</v>
      </c>
      <c r="U6" s="28"/>
      <c r="V6" s="29"/>
      <c r="W6" s="30" t="s">
        <v>4</v>
      </c>
      <c r="X6" s="31"/>
      <c r="Y6" s="31"/>
      <c r="Z6" s="32"/>
      <c r="AA6" s="32"/>
      <c r="AB6" s="32"/>
      <c r="AC6" s="33"/>
    </row>
    <row r="7" spans="1:29" ht="15.75" thickBot="1">
      <c r="A7" s="34"/>
      <c r="B7" s="35"/>
      <c r="C7" s="35"/>
      <c r="D7" s="35"/>
      <c r="E7" s="36">
        <v>1</v>
      </c>
      <c r="F7" s="36">
        <v>2</v>
      </c>
      <c r="G7" s="36">
        <v>3</v>
      </c>
      <c r="H7" s="36">
        <v>4</v>
      </c>
      <c r="I7" s="36">
        <v>5</v>
      </c>
      <c r="J7" s="36">
        <v>6</v>
      </c>
      <c r="K7" s="36">
        <v>7</v>
      </c>
      <c r="L7" s="36">
        <v>8</v>
      </c>
      <c r="M7" s="36">
        <v>9</v>
      </c>
      <c r="N7" s="36">
        <v>10</v>
      </c>
      <c r="O7" s="36">
        <v>11</v>
      </c>
      <c r="P7" s="36">
        <v>12</v>
      </c>
      <c r="Q7" s="36">
        <v>13</v>
      </c>
      <c r="R7" s="36">
        <v>14</v>
      </c>
      <c r="S7" s="36">
        <v>15</v>
      </c>
      <c r="T7" s="37" t="s">
        <v>5</v>
      </c>
      <c r="U7" s="37" t="s">
        <v>6</v>
      </c>
      <c r="V7" s="38" t="s">
        <v>7</v>
      </c>
      <c r="W7" s="39">
        <v>0</v>
      </c>
      <c r="X7" s="40">
        <v>1</v>
      </c>
      <c r="Y7" s="40">
        <v>2</v>
      </c>
      <c r="Z7" s="40">
        <v>3</v>
      </c>
      <c r="AA7" s="40">
        <v>5</v>
      </c>
      <c r="AB7" s="41" t="s">
        <v>8</v>
      </c>
      <c r="AC7" s="42">
        <v>20</v>
      </c>
    </row>
    <row r="8" spans="1:29" ht="15.75" thickBot="1">
      <c r="A8" s="47">
        <v>357</v>
      </c>
      <c r="B8" s="48" t="s">
        <v>43</v>
      </c>
      <c r="C8" s="49" t="s">
        <v>255</v>
      </c>
      <c r="D8" s="49"/>
      <c r="E8" s="50">
        <v>0</v>
      </c>
      <c r="F8" s="50">
        <v>0</v>
      </c>
      <c r="G8" s="50">
        <v>0</v>
      </c>
      <c r="H8" s="50">
        <v>0</v>
      </c>
      <c r="I8" s="50">
        <v>5</v>
      </c>
      <c r="J8" s="50">
        <v>1</v>
      </c>
      <c r="K8" s="50">
        <v>0</v>
      </c>
      <c r="L8" s="50">
        <v>0</v>
      </c>
      <c r="M8" s="50">
        <v>0</v>
      </c>
      <c r="N8" s="50">
        <v>1</v>
      </c>
      <c r="O8" s="50"/>
      <c r="P8" s="50"/>
      <c r="Q8" s="50"/>
      <c r="R8" s="50"/>
      <c r="S8" s="50"/>
      <c r="T8" s="51">
        <f>IF(E8="","",SUM(E8:S8)+(COUNTIF(E8:S8,"5*")*5))</f>
        <v>7</v>
      </c>
      <c r="U8" s="52"/>
      <c r="V8" s="53">
        <f>SUM(T8:T10)+IF(ISNUMBER(U8),U8,0)+IF(ISNUMBER(U9),U9,0)+IF(ISNUMBER(U10),U10,0)</f>
        <v>16</v>
      </c>
      <c r="W8" s="54">
        <f>COUNTIF($E8:$S8,0)+COUNTIF($E9:$S9,0)+COUNTIF($E10:$S10,0)</f>
        <v>22</v>
      </c>
      <c r="X8" s="54">
        <f>COUNTIF($E8:$S8,1)+COUNTIF($E9:$S9,1)+COUNTIF($E10:$S10,1)</f>
        <v>4</v>
      </c>
      <c r="Y8" s="54">
        <f>COUNTIF($E8:$S8,2)+COUNTIF($E9:$S9,2)+COUNTIF($E10:$S10,2)</f>
        <v>2</v>
      </c>
      <c r="Z8" s="54">
        <f>COUNTIF($E8:$S8,3)+COUNTIF($E9:$S9,3)+COUNTIF($E10:$S10,3)</f>
        <v>1</v>
      </c>
      <c r="AA8" s="54">
        <f>COUNTIF($E8:$S8,5)+COUNTIF($E9:$S9,5)+COUNTIF($E10:$S10,5)</f>
        <v>1</v>
      </c>
      <c r="AB8" s="55">
        <f>COUNTIF($E8:$S8,"5*")+COUNTIF($E9:$S9,"5*")+COUNTIF($E10:$S10,"5*")</f>
        <v>0</v>
      </c>
      <c r="AC8" s="56">
        <f>COUNTIF($E8:$S8,20)+COUNTIF($E9:$S9,20)+COUNTIF($E10:$S10,20)</f>
        <v>0</v>
      </c>
    </row>
    <row r="9" spans="1:29" ht="16.5" thickBot="1">
      <c r="A9" s="57" t="s">
        <v>16</v>
      </c>
      <c r="B9" s="58" t="s">
        <v>45</v>
      </c>
      <c r="C9" s="58" t="s">
        <v>256</v>
      </c>
      <c r="D9" s="58"/>
      <c r="E9" s="59">
        <v>0</v>
      </c>
      <c r="F9" s="59">
        <v>1</v>
      </c>
      <c r="G9" s="59">
        <v>0</v>
      </c>
      <c r="H9" s="59">
        <v>3</v>
      </c>
      <c r="I9" s="59">
        <v>1</v>
      </c>
      <c r="J9" s="59">
        <v>0</v>
      </c>
      <c r="K9" s="59">
        <v>2</v>
      </c>
      <c r="L9" s="59">
        <v>0</v>
      </c>
      <c r="M9" s="59">
        <v>0</v>
      </c>
      <c r="N9" s="59">
        <v>0</v>
      </c>
      <c r="O9" s="59"/>
      <c r="P9" s="59"/>
      <c r="Q9" s="59"/>
      <c r="R9" s="59"/>
      <c r="S9" s="59"/>
      <c r="T9" s="60">
        <f>IF(E9="","",SUM(E9:S9)+(COUNTIF(E9:S9,"5*")*5))</f>
        <v>7</v>
      </c>
      <c r="U9" s="61"/>
      <c r="V9" s="62">
        <v>0.42291666666666666</v>
      </c>
      <c r="W9" s="63" t="s">
        <v>19</v>
      </c>
      <c r="X9" s="64"/>
      <c r="Y9" s="64"/>
      <c r="Z9" s="65"/>
      <c r="AA9" s="65"/>
      <c r="AB9" s="66"/>
      <c r="AC9" s="67" t="str">
        <f>TEXT( (V10-V9+0.00000000000001),"[hh].mm.ss")</f>
        <v>03.48.11</v>
      </c>
    </row>
    <row r="10" spans="1:29" ht="15.75" thickBot="1">
      <c r="A10" s="34" t="s">
        <v>20</v>
      </c>
      <c r="B10" s="35" t="s">
        <v>37</v>
      </c>
      <c r="C10" s="15"/>
      <c r="D10" s="16"/>
      <c r="E10" s="68">
        <v>0</v>
      </c>
      <c r="F10" s="68">
        <v>0</v>
      </c>
      <c r="G10" s="68">
        <v>0</v>
      </c>
      <c r="H10" s="68">
        <v>0</v>
      </c>
      <c r="I10" s="68">
        <v>2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/>
      <c r="P10" s="68"/>
      <c r="Q10" s="68"/>
      <c r="R10" s="68"/>
      <c r="S10" s="68"/>
      <c r="T10" s="69">
        <f>IF(E10="","",SUM(E10:S10)+(COUNTIF(E10:S10,"5*")*5))</f>
        <v>2</v>
      </c>
      <c r="U10" s="70"/>
      <c r="V10" s="71">
        <v>0.58137731481481481</v>
      </c>
      <c r="W10" s="72" t="s">
        <v>22</v>
      </c>
      <c r="X10" s="73"/>
      <c r="Y10" s="73"/>
      <c r="Z10" s="74"/>
      <c r="AA10" s="75"/>
      <c r="AB10" s="76"/>
      <c r="AC10" s="77" t="str">
        <f>TEXT(IF($E8="","",(IF($E9="",T8/(15-(COUNTIF($E8:$S8,""))),(IF($E10="",(T8+T9)/(30-(COUNTIF($E8:$S8,"")+COUNTIF($E9:$S9,""))), (T8+T9+T10)/(45-(COUNTIF($E8:$S8,"")+COUNTIF($E9:$S9,"")+COUNTIF($E10:$S10,"")))))))),"0,00")</f>
        <v>0,53</v>
      </c>
    </row>
    <row r="11" spans="1:29" ht="15.75" thickBot="1">
      <c r="A11" s="47">
        <v>352</v>
      </c>
      <c r="B11" s="48" t="s">
        <v>83</v>
      </c>
      <c r="C11" s="49" t="s">
        <v>15</v>
      </c>
      <c r="D11" s="49"/>
      <c r="E11" s="50">
        <v>3</v>
      </c>
      <c r="F11" s="50">
        <v>0</v>
      </c>
      <c r="G11" s="50">
        <v>1</v>
      </c>
      <c r="H11" s="50">
        <v>1</v>
      </c>
      <c r="I11" s="50">
        <v>2</v>
      </c>
      <c r="J11" s="50">
        <v>0</v>
      </c>
      <c r="K11" s="50">
        <v>0</v>
      </c>
      <c r="L11" s="50">
        <v>1</v>
      </c>
      <c r="M11" s="50">
        <v>0</v>
      </c>
      <c r="N11" s="50">
        <v>1</v>
      </c>
      <c r="O11" s="50"/>
      <c r="P11" s="50"/>
      <c r="Q11" s="50"/>
      <c r="R11" s="50"/>
      <c r="S11" s="50"/>
      <c r="T11" s="51">
        <f>IF(E11="","",SUM(E11:S11)+(COUNTIF(E11:S11,"5*")*5))</f>
        <v>9</v>
      </c>
      <c r="U11" s="52"/>
      <c r="V11" s="53">
        <f>SUM(T11:T13)+IF(ISNUMBER(U11),U11,0)+IF(ISNUMBER(U12),U12,0)+IF(ISNUMBER(U13),U13,0)</f>
        <v>16</v>
      </c>
      <c r="W11" s="54">
        <f>COUNTIF($E11:$S11,0)+COUNTIF($E12:$S12,0)+COUNTIF($E13:$S13,0)</f>
        <v>18</v>
      </c>
      <c r="X11" s="54">
        <f>COUNTIF($E11:$S11,1)+COUNTIF($E12:$S12,1)+COUNTIF($E13:$S13,1)</f>
        <v>9</v>
      </c>
      <c r="Y11" s="54">
        <f>COUNTIF($E11:$S11,2)+COUNTIF($E12:$S12,2)+COUNTIF($E13:$S13,2)</f>
        <v>2</v>
      </c>
      <c r="Z11" s="54">
        <f>COUNTIF($E11:$S11,3)+COUNTIF($E12:$S12,3)+COUNTIF($E13:$S13,3)</f>
        <v>1</v>
      </c>
      <c r="AA11" s="54">
        <f>COUNTIF($E11:$S11,5)+COUNTIF($E12:$S12,5)+COUNTIF($E13:$S13,5)</f>
        <v>0</v>
      </c>
      <c r="AB11" s="55">
        <f>COUNTIF($E11:$S11,"5*")+COUNTIF($E12:$S12,"5*")+COUNTIF($E13:$S13,"5*")</f>
        <v>0</v>
      </c>
      <c r="AC11" s="56">
        <f>COUNTIF($E11:$S11,20)+COUNTIF($E12:$S12,20)+COUNTIF($E13:$S13,20)</f>
        <v>0</v>
      </c>
    </row>
    <row r="12" spans="1:29" ht="16.5" thickBot="1">
      <c r="A12" s="57" t="s">
        <v>24</v>
      </c>
      <c r="B12" s="58" t="s">
        <v>257</v>
      </c>
      <c r="C12" s="58" t="s">
        <v>193</v>
      </c>
      <c r="D12" s="58"/>
      <c r="E12" s="59">
        <v>0</v>
      </c>
      <c r="F12" s="59">
        <v>0</v>
      </c>
      <c r="G12" s="59">
        <v>0</v>
      </c>
      <c r="H12" s="59">
        <v>1</v>
      </c>
      <c r="I12" s="59">
        <v>0</v>
      </c>
      <c r="J12" s="59">
        <v>1</v>
      </c>
      <c r="K12" s="59">
        <v>0</v>
      </c>
      <c r="L12" s="59">
        <v>1</v>
      </c>
      <c r="M12" s="59">
        <v>0</v>
      </c>
      <c r="N12" s="59">
        <v>0</v>
      </c>
      <c r="O12" s="59"/>
      <c r="P12" s="59"/>
      <c r="Q12" s="59"/>
      <c r="R12" s="59"/>
      <c r="S12" s="59"/>
      <c r="T12" s="60">
        <f>IF(E12="","",SUM(E12:S12)+(COUNTIF(E12:S12,"5*")*5))</f>
        <v>3</v>
      </c>
      <c r="U12" s="61"/>
      <c r="V12" s="62">
        <v>0.42499999999999999</v>
      </c>
      <c r="W12" s="63" t="s">
        <v>19</v>
      </c>
      <c r="X12" s="64"/>
      <c r="Y12" s="64"/>
      <c r="Z12" s="65"/>
      <c r="AA12" s="65"/>
      <c r="AB12" s="66"/>
      <c r="AC12" s="67" t="str">
        <f>TEXT( (V13-V12+0.00000000000001),"[hh].mm.ss")</f>
        <v>03.41.18</v>
      </c>
    </row>
    <row r="13" spans="1:29" ht="15.75" thickBot="1">
      <c r="A13" s="34" t="s">
        <v>20</v>
      </c>
      <c r="B13" s="35" t="s">
        <v>37</v>
      </c>
      <c r="C13" s="15"/>
      <c r="D13" s="16"/>
      <c r="E13" s="68">
        <v>1</v>
      </c>
      <c r="F13" s="68">
        <v>0</v>
      </c>
      <c r="G13" s="68">
        <v>0</v>
      </c>
      <c r="H13" s="68">
        <v>2</v>
      </c>
      <c r="I13" s="68">
        <v>0</v>
      </c>
      <c r="J13" s="68">
        <v>0</v>
      </c>
      <c r="K13" s="68">
        <v>0</v>
      </c>
      <c r="L13" s="68">
        <v>0</v>
      </c>
      <c r="M13" s="68">
        <v>1</v>
      </c>
      <c r="N13" s="68">
        <v>0</v>
      </c>
      <c r="O13" s="68"/>
      <c r="P13" s="68"/>
      <c r="Q13" s="68"/>
      <c r="R13" s="68"/>
      <c r="S13" s="68"/>
      <c r="T13" s="69">
        <f>IF(E13="","",SUM(E13:S13)+(COUNTIF(E13:S13,"5*")*5))</f>
        <v>4</v>
      </c>
      <c r="U13" s="70"/>
      <c r="V13" s="71">
        <v>0.57868055555555553</v>
      </c>
      <c r="W13" s="72" t="s">
        <v>22</v>
      </c>
      <c r="X13" s="73"/>
      <c r="Y13" s="73"/>
      <c r="Z13" s="74"/>
      <c r="AA13" s="75"/>
      <c r="AB13" s="76"/>
      <c r="AC13" s="77" t="str">
        <f>TEXT(IF($E11="","",(IF($E12="",T11/(15-(COUNTIF($E11:$S11,""))),(IF($E13="",(T11+T12)/(30-(COUNTIF($E11:$S11,"")+COUNTIF($E12:$S12,""))), (T11+T12+T13)/(45-(COUNTIF($E11:$S11,"")+COUNTIF($E12:$S12,"")+COUNTIF($E13:$S13,"")))))))),"0,00")</f>
        <v>0,53</v>
      </c>
    </row>
    <row r="14" spans="1:29" ht="15.75" thickBot="1">
      <c r="A14" s="47">
        <v>353</v>
      </c>
      <c r="B14" s="48" t="s">
        <v>209</v>
      </c>
      <c r="C14" s="49" t="s">
        <v>258</v>
      </c>
      <c r="D14" s="49"/>
      <c r="E14" s="50">
        <v>0</v>
      </c>
      <c r="F14" s="50">
        <v>0</v>
      </c>
      <c r="G14" s="50">
        <v>0</v>
      </c>
      <c r="H14" s="50">
        <v>1</v>
      </c>
      <c r="I14" s="50">
        <v>3</v>
      </c>
      <c r="J14" s="50">
        <v>0</v>
      </c>
      <c r="K14" s="50">
        <v>0</v>
      </c>
      <c r="L14" s="50">
        <v>5</v>
      </c>
      <c r="M14" s="50">
        <v>0</v>
      </c>
      <c r="N14" s="50">
        <v>3</v>
      </c>
      <c r="O14" s="50"/>
      <c r="P14" s="50"/>
      <c r="Q14" s="50"/>
      <c r="R14" s="50"/>
      <c r="S14" s="50"/>
      <c r="T14" s="51">
        <f>IF(E14="","",SUM(E14:S14)+(COUNTIF(E14:S14,"5*")*5))</f>
        <v>12</v>
      </c>
      <c r="U14" s="52"/>
      <c r="V14" s="53">
        <f>SUM(T14:T16)+IF(ISNUMBER(U14),U14,0)+IF(ISNUMBER(U15),U15,0)+IF(ISNUMBER(U16),U16,0)</f>
        <v>20</v>
      </c>
      <c r="W14" s="54">
        <f>COUNTIF($E14:$S14,0)+COUNTIF($E15:$S15,0)+COUNTIF($E16:$S16,0)</f>
        <v>19</v>
      </c>
      <c r="X14" s="54">
        <f>COUNTIF($E14:$S14,1)+COUNTIF($E15:$S15,1)+COUNTIF($E16:$S16,1)</f>
        <v>7</v>
      </c>
      <c r="Y14" s="54">
        <f>COUNTIF($E14:$S14,2)+COUNTIF($E15:$S15,2)+COUNTIF($E16:$S16,2)</f>
        <v>1</v>
      </c>
      <c r="Z14" s="54">
        <f>COUNTIF($E14:$S14,3)+COUNTIF($E15:$S15,3)+COUNTIF($E16:$S16,3)</f>
        <v>2</v>
      </c>
      <c r="AA14" s="54">
        <f>COUNTIF($E14:$S14,5)+COUNTIF($E15:$S15,5)+COUNTIF($E16:$S16,5)</f>
        <v>1</v>
      </c>
      <c r="AB14" s="55">
        <f>COUNTIF($E14:$S14,"5*")+COUNTIF($E15:$S15,"5*")+COUNTIF($E16:$S16,"5*")</f>
        <v>0</v>
      </c>
      <c r="AC14" s="56">
        <f>COUNTIF($E14:$S14,20)+COUNTIF($E15:$S15,20)+COUNTIF($E16:$S16,20)</f>
        <v>0</v>
      </c>
    </row>
    <row r="15" spans="1:29" ht="16.5" thickBot="1">
      <c r="A15" s="57" t="s">
        <v>29</v>
      </c>
      <c r="B15" s="58" t="s">
        <v>257</v>
      </c>
      <c r="C15" s="58" t="s">
        <v>259</v>
      </c>
      <c r="D15" s="58"/>
      <c r="E15" s="59">
        <v>0</v>
      </c>
      <c r="F15" s="59">
        <v>0</v>
      </c>
      <c r="G15" s="59">
        <v>0</v>
      </c>
      <c r="H15" s="59">
        <v>2</v>
      </c>
      <c r="I15" s="59">
        <v>1</v>
      </c>
      <c r="J15" s="59">
        <v>0</v>
      </c>
      <c r="K15" s="59">
        <v>0</v>
      </c>
      <c r="L15" s="59">
        <v>0</v>
      </c>
      <c r="M15" s="59">
        <v>0</v>
      </c>
      <c r="N15" s="59">
        <v>0</v>
      </c>
      <c r="O15" s="59"/>
      <c r="P15" s="59"/>
      <c r="Q15" s="59"/>
      <c r="R15" s="59"/>
      <c r="S15" s="59"/>
      <c r="T15" s="60">
        <f>IF(E15="","",SUM(E15:S15)+(COUNTIF(E15:S15,"5*")*5))</f>
        <v>3</v>
      </c>
      <c r="U15" s="61"/>
      <c r="V15" s="62">
        <v>0.42430555555555555</v>
      </c>
      <c r="W15" s="63" t="s">
        <v>19</v>
      </c>
      <c r="X15" s="64"/>
      <c r="Y15" s="64"/>
      <c r="Z15" s="65"/>
      <c r="AA15" s="65"/>
      <c r="AB15" s="66"/>
      <c r="AC15" s="67" t="str">
        <f>TEXT( (V16-V15+0.00000000000001),"[hh].mm.ss")</f>
        <v>04.23.43</v>
      </c>
    </row>
    <row r="16" spans="1:29" ht="15.75" thickBot="1">
      <c r="A16" s="34" t="s">
        <v>20</v>
      </c>
      <c r="B16" s="35" t="s">
        <v>37</v>
      </c>
      <c r="C16" s="15"/>
      <c r="D16" s="16"/>
      <c r="E16" s="68">
        <v>1</v>
      </c>
      <c r="F16" s="68">
        <v>0</v>
      </c>
      <c r="G16" s="68">
        <v>0</v>
      </c>
      <c r="H16" s="68">
        <v>1</v>
      </c>
      <c r="I16" s="68">
        <v>0</v>
      </c>
      <c r="J16" s="68">
        <v>0</v>
      </c>
      <c r="K16" s="68">
        <v>0</v>
      </c>
      <c r="L16" s="68">
        <v>1</v>
      </c>
      <c r="M16" s="68">
        <v>1</v>
      </c>
      <c r="N16" s="68">
        <v>1</v>
      </c>
      <c r="O16" s="68"/>
      <c r="P16" s="68"/>
      <c r="Q16" s="68"/>
      <c r="R16" s="68"/>
      <c r="S16" s="68"/>
      <c r="T16" s="69">
        <f>IF(E16="","",SUM(E16:S16)+(COUNTIF(E16:S16,"5*")*5))</f>
        <v>5</v>
      </c>
      <c r="U16" s="70"/>
      <c r="V16" s="71">
        <v>0.60744212962962962</v>
      </c>
      <c r="W16" s="72" t="s">
        <v>22</v>
      </c>
      <c r="X16" s="73"/>
      <c r="Y16" s="73"/>
      <c r="Z16" s="74"/>
      <c r="AA16" s="75"/>
      <c r="AB16" s="76"/>
      <c r="AC16" s="77" t="str">
        <f>TEXT(IF($E14="","",(IF($E15="",T14/(15-(COUNTIF($E14:$S14,""))),(IF($E16="",(T14+T15)/(30-(COUNTIF($E14:$S14,"")+COUNTIF($E15:$S15,""))), (T14+T15+T16)/(45-(COUNTIF($E14:$S14,"")+COUNTIF($E15:$S15,"")+COUNTIF($E16:$S16,"")))))))),"0,00")</f>
        <v>0,67</v>
      </c>
    </row>
    <row r="17" spans="1:29" ht="15.75" thickBot="1">
      <c r="A17" s="47">
        <v>354</v>
      </c>
      <c r="B17" s="48" t="s">
        <v>260</v>
      </c>
      <c r="C17" s="49" t="s">
        <v>261</v>
      </c>
      <c r="D17" s="49"/>
      <c r="E17" s="50">
        <v>2</v>
      </c>
      <c r="F17" s="50">
        <v>1</v>
      </c>
      <c r="G17" s="50">
        <v>2</v>
      </c>
      <c r="H17" s="50">
        <v>3</v>
      </c>
      <c r="I17" s="50">
        <v>5</v>
      </c>
      <c r="J17" s="50">
        <v>3</v>
      </c>
      <c r="K17" s="50">
        <v>0</v>
      </c>
      <c r="L17" s="50">
        <v>1</v>
      </c>
      <c r="M17" s="50">
        <v>1</v>
      </c>
      <c r="N17" s="50">
        <v>5</v>
      </c>
      <c r="O17" s="50"/>
      <c r="P17" s="50"/>
      <c r="Q17" s="50"/>
      <c r="R17" s="50"/>
      <c r="S17" s="50"/>
      <c r="T17" s="51">
        <f>IF(E17="","",SUM(E17:S17)+(COUNTIF(E17:S17,"5*")*5))</f>
        <v>23</v>
      </c>
      <c r="U17" s="52"/>
      <c r="V17" s="53">
        <f>SUM(T17:T19)+IF(ISNUMBER(U17),U17,0)+IF(ISNUMBER(U18),U18,0)+IF(ISNUMBER(U19),U19,0)</f>
        <v>49</v>
      </c>
      <c r="W17" s="54">
        <f>COUNTIF($E17:$S17,0)+COUNTIF($E18:$S18,0)+COUNTIF($E19:$S19,0)</f>
        <v>9</v>
      </c>
      <c r="X17" s="54">
        <f>COUNTIF($E17:$S17,1)+COUNTIF($E18:$S18,1)+COUNTIF($E19:$S19,1)</f>
        <v>7</v>
      </c>
      <c r="Y17" s="54">
        <f>COUNTIF($E17:$S17,2)+COUNTIF($E18:$S18,2)+COUNTIF($E19:$S19,2)</f>
        <v>6</v>
      </c>
      <c r="Z17" s="54">
        <f>COUNTIF($E17:$S17,3)+COUNTIF($E18:$S18,3)+COUNTIF($E19:$S19,3)</f>
        <v>5</v>
      </c>
      <c r="AA17" s="54">
        <f>COUNTIF($E17:$S17,5)+COUNTIF($E18:$S18,5)+COUNTIF($E19:$S19,5)</f>
        <v>3</v>
      </c>
      <c r="AB17" s="55">
        <f>COUNTIF($E17:$S17,"5*")+COUNTIF($E18:$S18,"5*")+COUNTIF($E19:$S19,"5*")</f>
        <v>0</v>
      </c>
      <c r="AC17" s="56">
        <f>COUNTIF($E17:$S17,20)+COUNTIF($E18:$S18,20)+COUNTIF($E19:$S19,20)</f>
        <v>0</v>
      </c>
    </row>
    <row r="18" spans="1:29" ht="16.5" thickBot="1">
      <c r="A18" s="57" t="s">
        <v>32</v>
      </c>
      <c r="B18" s="58" t="s">
        <v>17</v>
      </c>
      <c r="C18" s="58" t="s">
        <v>262</v>
      </c>
      <c r="D18" s="58"/>
      <c r="E18" s="59">
        <v>3</v>
      </c>
      <c r="F18" s="59">
        <v>1</v>
      </c>
      <c r="G18" s="59">
        <v>0</v>
      </c>
      <c r="H18" s="59">
        <v>0</v>
      </c>
      <c r="I18" s="59">
        <v>3</v>
      </c>
      <c r="J18" s="59">
        <v>2</v>
      </c>
      <c r="K18" s="59">
        <v>0</v>
      </c>
      <c r="L18" s="59">
        <v>1</v>
      </c>
      <c r="M18" s="59">
        <v>2</v>
      </c>
      <c r="N18" s="59">
        <v>2</v>
      </c>
      <c r="O18" s="59"/>
      <c r="P18" s="59"/>
      <c r="Q18" s="59"/>
      <c r="R18" s="59"/>
      <c r="S18" s="59"/>
      <c r="T18" s="60">
        <f>IF(E18="","",SUM(E18:S18)+(COUNTIF(E18:S18,"5*")*5))</f>
        <v>14</v>
      </c>
      <c r="U18" s="61"/>
      <c r="V18" s="62">
        <v>0.4236111111111111</v>
      </c>
      <c r="W18" s="63" t="s">
        <v>19</v>
      </c>
      <c r="X18" s="64"/>
      <c r="Y18" s="64"/>
      <c r="Z18" s="65"/>
      <c r="AA18" s="65"/>
      <c r="AB18" s="66"/>
      <c r="AC18" s="67" t="str">
        <f>TEXT( (V19-V18+0.00000000000001),"[hh].mm.ss")</f>
        <v>03.44.04</v>
      </c>
    </row>
    <row r="19" spans="1:29" ht="15.75" thickBot="1">
      <c r="A19" s="34" t="s">
        <v>20</v>
      </c>
      <c r="B19" s="35" t="s">
        <v>37</v>
      </c>
      <c r="C19" s="15"/>
      <c r="D19" s="16"/>
      <c r="E19" s="68">
        <v>0</v>
      </c>
      <c r="F19" s="68">
        <v>0</v>
      </c>
      <c r="G19" s="68">
        <v>0</v>
      </c>
      <c r="H19" s="68">
        <v>2</v>
      </c>
      <c r="I19" s="68">
        <v>5</v>
      </c>
      <c r="J19" s="68">
        <v>3</v>
      </c>
      <c r="K19" s="68">
        <v>0</v>
      </c>
      <c r="L19" s="68">
        <v>0</v>
      </c>
      <c r="M19" s="68">
        <v>1</v>
      </c>
      <c r="N19" s="68">
        <v>1</v>
      </c>
      <c r="O19" s="68"/>
      <c r="P19" s="68"/>
      <c r="Q19" s="68"/>
      <c r="R19" s="68"/>
      <c r="S19" s="68"/>
      <c r="T19" s="69">
        <f>IF(E19="","",SUM(E19:S19)+(COUNTIF(E19:S19,"5*")*5))</f>
        <v>12</v>
      </c>
      <c r="U19" s="70"/>
      <c r="V19" s="71">
        <v>0.57921296296296299</v>
      </c>
      <c r="W19" s="72" t="s">
        <v>22</v>
      </c>
      <c r="X19" s="73"/>
      <c r="Y19" s="73"/>
      <c r="Z19" s="74"/>
      <c r="AA19" s="75"/>
      <c r="AB19" s="76"/>
      <c r="AC19" s="77" t="str">
        <f>TEXT(IF($E17="","",(IF($E18="",T17/(15-(COUNTIF($E17:$S17,""))),(IF($E19="",(T17+T18)/(30-(COUNTIF($E17:$S17,"")+COUNTIF($E18:$S18,""))), (T17+T18+T19)/(45-(COUNTIF($E17:$S17,"")+COUNTIF($E18:$S18,"")+COUNTIF($E19:$S19,"")))))))),"0,00")</f>
        <v>1,63</v>
      </c>
    </row>
    <row r="20" spans="1:29" ht="15.75" thickBot="1">
      <c r="A20" s="47">
        <v>351</v>
      </c>
      <c r="B20" s="48" t="s">
        <v>263</v>
      </c>
      <c r="C20" s="49" t="s">
        <v>264</v>
      </c>
      <c r="D20" s="49"/>
      <c r="E20" s="50">
        <v>1</v>
      </c>
      <c r="F20" s="50">
        <v>0</v>
      </c>
      <c r="G20" s="50">
        <v>3</v>
      </c>
      <c r="H20" s="50">
        <v>5</v>
      </c>
      <c r="I20" s="50">
        <v>3</v>
      </c>
      <c r="J20" s="50">
        <v>3</v>
      </c>
      <c r="K20" s="50">
        <v>1</v>
      </c>
      <c r="L20" s="50">
        <v>0</v>
      </c>
      <c r="M20" s="50">
        <v>2</v>
      </c>
      <c r="N20" s="50">
        <v>5</v>
      </c>
      <c r="O20" s="50"/>
      <c r="P20" s="50"/>
      <c r="Q20" s="50"/>
      <c r="R20" s="50"/>
      <c r="S20" s="50"/>
      <c r="T20" s="51">
        <f>IF(E20="","",SUM(E20:S20)+(COUNTIF(E20:S20,"5*")*5))</f>
        <v>23</v>
      </c>
      <c r="U20" s="52"/>
      <c r="V20" s="53">
        <f>SUM(T20:T22)+IF(ISNUMBER(U20),U20,0)+IF(ISNUMBER(U21),U21,0)+IF(ISNUMBER(U22),U22,0)</f>
        <v>58</v>
      </c>
      <c r="W20" s="54">
        <f>COUNTIF($E20:$S20,0)+COUNTIF($E21:$S21,0)+COUNTIF($E22:$S22,0)</f>
        <v>4</v>
      </c>
      <c r="X20" s="54">
        <f>COUNTIF($E20:$S20,1)+COUNTIF($E21:$S21,1)+COUNTIF($E22:$S22,1)</f>
        <v>11</v>
      </c>
      <c r="Y20" s="54">
        <f>COUNTIF($E20:$S20,2)+COUNTIF($E21:$S21,2)+COUNTIF($E22:$S22,2)</f>
        <v>4</v>
      </c>
      <c r="Z20" s="54">
        <f>COUNTIF($E20:$S20,3)+COUNTIF($E21:$S21,3)+COUNTIF($E22:$S22,3)</f>
        <v>8</v>
      </c>
      <c r="AA20" s="54">
        <f>COUNTIF($E20:$S20,5)+COUNTIF($E21:$S21,5)+COUNTIF($E22:$S22,5)</f>
        <v>3</v>
      </c>
      <c r="AB20" s="55">
        <f>COUNTIF($E20:$S20,"5*")+COUNTIF($E21:$S21,"5*")+COUNTIF($E22:$S22,"5*")</f>
        <v>0</v>
      </c>
      <c r="AC20" s="56">
        <f>COUNTIF($E20:$S20,20)+COUNTIF($E21:$S21,20)+COUNTIF($E22:$S22,20)</f>
        <v>0</v>
      </c>
    </row>
    <row r="21" spans="1:29" ht="16.5" thickBot="1">
      <c r="A21" s="57" t="s">
        <v>164</v>
      </c>
      <c r="B21" s="58" t="s">
        <v>17</v>
      </c>
      <c r="C21" s="58" t="s">
        <v>36</v>
      </c>
      <c r="D21" s="58"/>
      <c r="E21" s="59">
        <v>3</v>
      </c>
      <c r="F21" s="59">
        <v>0</v>
      </c>
      <c r="G21" s="59">
        <v>1</v>
      </c>
      <c r="H21" s="59">
        <v>1</v>
      </c>
      <c r="I21" s="59">
        <v>5</v>
      </c>
      <c r="J21" s="59">
        <v>3</v>
      </c>
      <c r="K21" s="59">
        <v>1</v>
      </c>
      <c r="L21" s="59">
        <v>1</v>
      </c>
      <c r="M21" s="59">
        <v>3</v>
      </c>
      <c r="N21" s="59">
        <v>2</v>
      </c>
      <c r="O21" s="59"/>
      <c r="P21" s="59"/>
      <c r="Q21" s="59"/>
      <c r="R21" s="59"/>
      <c r="S21" s="59"/>
      <c r="T21" s="60">
        <f>IF(E21="","",SUM(E21:S21)+(COUNTIF(E21:S21,"5*")*5))</f>
        <v>20</v>
      </c>
      <c r="U21" s="61"/>
      <c r="V21" s="62">
        <v>0.42569444444444443</v>
      </c>
      <c r="W21" s="63" t="s">
        <v>19</v>
      </c>
      <c r="X21" s="64"/>
      <c r="Y21" s="64"/>
      <c r="Z21" s="65"/>
      <c r="AA21" s="65"/>
      <c r="AB21" s="66"/>
      <c r="AC21" s="67" t="str">
        <f>TEXT( (V22-V21+0.00000000000001),"[hh].mm.ss")</f>
        <v>03.52.27</v>
      </c>
    </row>
    <row r="22" spans="1:29" ht="15.75" thickBot="1">
      <c r="A22" s="34" t="s">
        <v>20</v>
      </c>
      <c r="B22" s="35" t="s">
        <v>37</v>
      </c>
      <c r="C22" s="15"/>
      <c r="D22" s="16"/>
      <c r="E22" s="68">
        <v>2</v>
      </c>
      <c r="F22" s="68">
        <v>1</v>
      </c>
      <c r="G22" s="68">
        <v>1</v>
      </c>
      <c r="H22" s="68">
        <v>3</v>
      </c>
      <c r="I22" s="68">
        <v>2</v>
      </c>
      <c r="J22" s="68">
        <v>1</v>
      </c>
      <c r="K22" s="68">
        <v>1</v>
      </c>
      <c r="L22" s="68">
        <v>0</v>
      </c>
      <c r="M22" s="68">
        <v>1</v>
      </c>
      <c r="N22" s="68">
        <v>3</v>
      </c>
      <c r="O22" s="68"/>
      <c r="P22" s="68"/>
      <c r="Q22" s="68"/>
      <c r="R22" s="68"/>
      <c r="S22" s="68"/>
      <c r="T22" s="69">
        <f>IF(E22="","",SUM(E22:S22)+(COUNTIF(E22:S22,"5*")*5))</f>
        <v>15</v>
      </c>
      <c r="U22" s="70"/>
      <c r="V22" s="71">
        <v>0.58711805555555563</v>
      </c>
      <c r="W22" s="72" t="s">
        <v>22</v>
      </c>
      <c r="X22" s="73"/>
      <c r="Y22" s="73"/>
      <c r="Z22" s="74"/>
      <c r="AA22" s="75"/>
      <c r="AB22" s="76"/>
      <c r="AC22" s="77" t="str">
        <f>TEXT(IF($E20="","",(IF($E21="",T20/(15-(COUNTIF($E20:$S20,""))),(IF($E22="",(T20+T21)/(30-(COUNTIF($E20:$S20,"")+COUNTIF($E21:$S21,""))), (T20+T21+T22)/(45-(COUNTIF($E20:$S20,"")+COUNTIF($E21:$S21,"")+COUNTIF($E22:$S22,"")))))))),"0,00")</f>
        <v>1,93</v>
      </c>
    </row>
    <row r="23" spans="1:29" ht="15.75" thickBot="1">
      <c r="A23" s="47">
        <v>358</v>
      </c>
      <c r="B23" s="48" t="s">
        <v>242</v>
      </c>
      <c r="C23" s="49" t="s">
        <v>78</v>
      </c>
      <c r="D23" s="49"/>
      <c r="E23" s="50">
        <v>5</v>
      </c>
      <c r="F23" s="50">
        <v>1</v>
      </c>
      <c r="G23" s="50">
        <v>1</v>
      </c>
      <c r="H23" s="50">
        <v>5</v>
      </c>
      <c r="I23" s="50">
        <v>1</v>
      </c>
      <c r="J23" s="50">
        <v>3</v>
      </c>
      <c r="K23" s="50">
        <v>2</v>
      </c>
      <c r="L23" s="50">
        <v>1</v>
      </c>
      <c r="M23" s="50">
        <v>2</v>
      </c>
      <c r="N23" s="50">
        <v>3</v>
      </c>
      <c r="O23" s="50"/>
      <c r="P23" s="50"/>
      <c r="Q23" s="50"/>
      <c r="R23" s="50"/>
      <c r="S23" s="50"/>
      <c r="T23" s="51">
        <f>IF(E23="","",SUM(E23:S23)+(COUNTIF(E23:S23,"5*")*5))</f>
        <v>24</v>
      </c>
      <c r="U23" s="52"/>
      <c r="V23" s="53">
        <f>SUM(T23:T25)+IF(ISNUMBER(U23),U23,0)+IF(ISNUMBER(U24),U24,0)+IF(ISNUMBER(U25),U25,0)</f>
        <v>63</v>
      </c>
      <c r="W23" s="54">
        <f>COUNTIF($E23:$S23,0)+COUNTIF($E24:$S24,0)+COUNTIF($E25:$S25,0)</f>
        <v>3</v>
      </c>
      <c r="X23" s="54">
        <f>COUNTIF($E23:$S23,1)+COUNTIF($E24:$S24,1)+COUNTIF($E25:$S25,1)</f>
        <v>8</v>
      </c>
      <c r="Y23" s="54">
        <f>COUNTIF($E23:$S23,2)+COUNTIF($E24:$S24,2)+COUNTIF($E25:$S25,2)</f>
        <v>8</v>
      </c>
      <c r="Z23" s="54">
        <f>COUNTIF($E23:$S23,3)+COUNTIF($E24:$S24,3)+COUNTIF($E25:$S25,3)</f>
        <v>8</v>
      </c>
      <c r="AA23" s="54">
        <f>COUNTIF($E23:$S23,5)+COUNTIF($E24:$S24,5)+COUNTIF($E25:$S25,5)</f>
        <v>3</v>
      </c>
      <c r="AB23" s="55">
        <f>COUNTIF($E23:$S23,"5*")+COUNTIF($E24:$S24,"5*")+COUNTIF($E25:$S25,"5*")</f>
        <v>0</v>
      </c>
      <c r="AC23" s="56">
        <f>COUNTIF($E23:$S23,20)+COUNTIF($E24:$S24,20)+COUNTIF($E25:$S25,20)</f>
        <v>0</v>
      </c>
    </row>
    <row r="24" spans="1:29" ht="16.5" thickBot="1">
      <c r="A24" s="57" t="s">
        <v>167</v>
      </c>
      <c r="B24" s="58" t="s">
        <v>199</v>
      </c>
      <c r="C24" s="58" t="s">
        <v>256</v>
      </c>
      <c r="D24" s="58"/>
      <c r="E24" s="59">
        <v>3</v>
      </c>
      <c r="F24" s="59">
        <v>0</v>
      </c>
      <c r="G24" s="59">
        <v>2</v>
      </c>
      <c r="H24" s="59">
        <v>2</v>
      </c>
      <c r="I24" s="59">
        <v>3</v>
      </c>
      <c r="J24" s="59">
        <v>3</v>
      </c>
      <c r="K24" s="59">
        <v>1</v>
      </c>
      <c r="L24" s="59">
        <v>3</v>
      </c>
      <c r="M24" s="59">
        <v>2</v>
      </c>
      <c r="N24" s="59">
        <v>2</v>
      </c>
      <c r="O24" s="59"/>
      <c r="P24" s="59"/>
      <c r="Q24" s="59"/>
      <c r="R24" s="59"/>
      <c r="S24" s="59"/>
      <c r="T24" s="60">
        <f>IF(E24="","",SUM(E24:S24)+(COUNTIF(E24:S24,"5*")*5))</f>
        <v>21</v>
      </c>
      <c r="U24" s="61"/>
      <c r="V24" s="62">
        <v>0.42222222222222222</v>
      </c>
      <c r="W24" s="63" t="s">
        <v>19</v>
      </c>
      <c r="X24" s="64"/>
      <c r="Y24" s="64"/>
      <c r="Z24" s="65"/>
      <c r="AA24" s="65"/>
      <c r="AB24" s="66"/>
      <c r="AC24" s="67" t="str">
        <f>TEXT( (V25-V24+0.00000000000001),"[hh].mm.ss")</f>
        <v>03.56.05</v>
      </c>
    </row>
    <row r="25" spans="1:29" ht="15.75" thickBot="1">
      <c r="A25" s="34" t="s">
        <v>20</v>
      </c>
      <c r="B25" s="35" t="s">
        <v>37</v>
      </c>
      <c r="C25" s="15"/>
      <c r="D25" s="16"/>
      <c r="E25" s="68">
        <v>2</v>
      </c>
      <c r="F25" s="68">
        <v>0</v>
      </c>
      <c r="G25" s="68">
        <v>3</v>
      </c>
      <c r="H25" s="68">
        <v>1</v>
      </c>
      <c r="I25" s="68">
        <v>5</v>
      </c>
      <c r="J25" s="68">
        <v>3</v>
      </c>
      <c r="K25" s="68">
        <v>0</v>
      </c>
      <c r="L25" s="68">
        <v>1</v>
      </c>
      <c r="M25" s="68">
        <v>1</v>
      </c>
      <c r="N25" s="68">
        <v>2</v>
      </c>
      <c r="O25" s="68"/>
      <c r="P25" s="68"/>
      <c r="Q25" s="68"/>
      <c r="R25" s="68"/>
      <c r="S25" s="68"/>
      <c r="T25" s="69">
        <f>IF(E25="","",SUM(E25:S25)+(COUNTIF(E25:S25,"5*")*5))</f>
        <v>18</v>
      </c>
      <c r="U25" s="70"/>
      <c r="V25" s="71">
        <v>0.58616898148148155</v>
      </c>
      <c r="W25" s="72" t="s">
        <v>22</v>
      </c>
      <c r="X25" s="73"/>
      <c r="Y25" s="73"/>
      <c r="Z25" s="74"/>
      <c r="AA25" s="75"/>
      <c r="AB25" s="76"/>
      <c r="AC25" s="77" t="str">
        <f>TEXT(IF($E23="","",(IF($E24="",T23/(15-(COUNTIF($E23:$S23,""))),(IF($E25="",(T23+T24)/(30-(COUNTIF($E23:$S23,"")+COUNTIF($E24:$S24,""))), (T23+T24+T25)/(45-(COUNTIF($E23:$S23,"")+COUNTIF($E24:$S24,"")+COUNTIF($E25:$S25,"")))))))),"0,00")</f>
        <v>2,10</v>
      </c>
    </row>
    <row r="26" spans="1:29" ht="15.75" thickTop="1">
      <c r="A26" s="43" t="s">
        <v>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/>
      <c r="X26" s="45"/>
      <c r="Y26" s="45"/>
      <c r="Z26" s="45"/>
      <c r="AA26" s="45"/>
      <c r="AB26" s="45"/>
      <c r="AC26" s="46"/>
    </row>
    <row r="27" spans="1:29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9"/>
      <c r="X27" s="79"/>
      <c r="Y27" s="79"/>
      <c r="Z27" s="79"/>
      <c r="AA27" s="79"/>
      <c r="AB27" s="79"/>
      <c r="AC27" s="80"/>
    </row>
  </sheetData>
  <mergeCells count="2">
    <mergeCell ref="A1:AC1"/>
    <mergeCell ref="B2:AA2"/>
  </mergeCells>
  <pageMargins left="0.70866141732283472" right="0.70866141732283472" top="0.78740157480314965" bottom="0.78740157480314965" header="0.31496062992125984" footer="0.31496062992125984"/>
  <pageSetup paperSize="9" scale="81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MMČR</vt:lpstr>
      <vt:lpstr>H</vt:lpstr>
      <vt:lpstr>Ž</vt:lpstr>
      <vt:lpstr>K</vt:lpstr>
      <vt:lpstr>H!Oblast_tisku</vt:lpstr>
      <vt:lpstr>K!Oblast_tisku</vt:lpstr>
      <vt:lpstr>MMČR!Oblast_tisku</vt:lpstr>
      <vt:lpstr>Ž!Oblast_tisku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Dlouhá</dc:creator>
  <cp:lastModifiedBy>Jana</cp:lastModifiedBy>
  <cp:lastPrinted>2019-04-14T14:41:41Z</cp:lastPrinted>
  <dcterms:created xsi:type="dcterms:W3CDTF">2019-04-09T15:15:41Z</dcterms:created>
  <dcterms:modified xsi:type="dcterms:W3CDTF">2019-04-14T14:44:33Z</dcterms:modified>
</cp:coreProperties>
</file>