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 activeTab="3"/>
  </bookViews>
  <sheets>
    <sheet name="MMČR" sheetId="4" r:id="rId1"/>
    <sheet name="Kategorie HOBBY" sheetId="5" r:id="rId2"/>
    <sheet name="Kategorie ŽÁK" sheetId="6" r:id="rId3"/>
    <sheet name="Kategorie Clasic" sheetId="1" r:id="rId4"/>
  </sheets>
  <definedNames>
    <definedName name="_xlnm.Print_Area" localSheetId="1">'Kategorie HOBBY'!$A$1:$AC$110</definedName>
    <definedName name="_xlnm.Print_Area" localSheetId="2">'Kategorie ŽÁK'!$A$1:$AC$59</definedName>
    <definedName name="_xlnm.Print_Area" localSheetId="0">MMČR!$A$1:$AC$191</definedName>
  </definedNames>
  <calcPr calcId="124519"/>
</workbook>
</file>

<file path=xl/calcChain.xml><?xml version="1.0" encoding="utf-8"?>
<calcChain xmlns="http://schemas.openxmlformats.org/spreadsheetml/2006/main">
  <c r="T110" i="5"/>
  <c r="AC109"/>
  <c r="T109"/>
  <c r="AC108"/>
  <c r="AB108"/>
  <c r="AA108"/>
  <c r="Z108"/>
  <c r="Y108"/>
  <c r="X108"/>
  <c r="W108"/>
  <c r="T108"/>
  <c r="V108" s="1"/>
  <c r="T107"/>
  <c r="AC106"/>
  <c r="T106"/>
  <c r="AC105"/>
  <c r="AB105"/>
  <c r="AA105"/>
  <c r="Z105"/>
  <c r="Y105"/>
  <c r="X105"/>
  <c r="W105"/>
  <c r="T105"/>
  <c r="AC107" s="1"/>
  <c r="T104"/>
  <c r="V102" s="1"/>
  <c r="AC103"/>
  <c r="T103"/>
  <c r="AC102"/>
  <c r="AB102"/>
  <c r="AA102"/>
  <c r="Z102"/>
  <c r="Y102"/>
  <c r="X102"/>
  <c r="W102"/>
  <c r="T102"/>
  <c r="AC104" s="1"/>
  <c r="T101"/>
  <c r="AC100"/>
  <c r="T100"/>
  <c r="AC99"/>
  <c r="AB99"/>
  <c r="AA99"/>
  <c r="Z99"/>
  <c r="Y99"/>
  <c r="X99"/>
  <c r="W99"/>
  <c r="T99"/>
  <c r="AC101" s="1"/>
  <c r="T98"/>
  <c r="AC97"/>
  <c r="T97"/>
  <c r="AC96"/>
  <c r="AB96"/>
  <c r="AA96"/>
  <c r="Z96"/>
  <c r="Y96"/>
  <c r="X96"/>
  <c r="W96"/>
  <c r="V96"/>
  <c r="T96"/>
  <c r="AC98" s="1"/>
  <c r="T95"/>
  <c r="AC94"/>
  <c r="T94"/>
  <c r="AC93"/>
  <c r="AB93"/>
  <c r="AA93"/>
  <c r="Z93"/>
  <c r="Y93"/>
  <c r="X93"/>
  <c r="W93"/>
  <c r="T93"/>
  <c r="AC95" s="1"/>
  <c r="T92"/>
  <c r="AC91"/>
  <c r="T91"/>
  <c r="AC90"/>
  <c r="AB90"/>
  <c r="AA90"/>
  <c r="Z90"/>
  <c r="Y90"/>
  <c r="X90"/>
  <c r="W90"/>
  <c r="V90"/>
  <c r="T90"/>
  <c r="AC92" s="1"/>
  <c r="T89"/>
  <c r="AC88"/>
  <c r="T88"/>
  <c r="AC87"/>
  <c r="AB87"/>
  <c r="AA87"/>
  <c r="Z87"/>
  <c r="Y87"/>
  <c r="X87"/>
  <c r="W87"/>
  <c r="T87"/>
  <c r="AC89" s="1"/>
  <c r="T86"/>
  <c r="AC85"/>
  <c r="T85"/>
  <c r="AC84"/>
  <c r="AB84"/>
  <c r="AA84"/>
  <c r="Z84"/>
  <c r="Y84"/>
  <c r="X84"/>
  <c r="W84"/>
  <c r="V84"/>
  <c r="T84"/>
  <c r="AC86" s="1"/>
  <c r="T83"/>
  <c r="AC82"/>
  <c r="T82"/>
  <c r="AC81"/>
  <c r="AB81"/>
  <c r="AA81"/>
  <c r="Z81"/>
  <c r="Y81"/>
  <c r="X81"/>
  <c r="W81"/>
  <c r="T81"/>
  <c r="AC83" s="1"/>
  <c r="T80"/>
  <c r="AC79"/>
  <c r="T79"/>
  <c r="AC78"/>
  <c r="AB78"/>
  <c r="AA78"/>
  <c r="Z78"/>
  <c r="Y78"/>
  <c r="X78"/>
  <c r="W78"/>
  <c r="V78"/>
  <c r="T78"/>
  <c r="AC80" s="1"/>
  <c r="T77"/>
  <c r="AC76"/>
  <c r="T76"/>
  <c r="AC75"/>
  <c r="AB75"/>
  <c r="AA75"/>
  <c r="Z75"/>
  <c r="Y75"/>
  <c r="X75"/>
  <c r="W75"/>
  <c r="T75"/>
  <c r="AC77" s="1"/>
  <c r="T74"/>
  <c r="AC73"/>
  <c r="T73"/>
  <c r="AC72"/>
  <c r="AB72"/>
  <c r="AA72"/>
  <c r="Z72"/>
  <c r="Y72"/>
  <c r="X72"/>
  <c r="W72"/>
  <c r="V72"/>
  <c r="T72"/>
  <c r="AC74" s="1"/>
  <c r="T71"/>
  <c r="AC70"/>
  <c r="T70"/>
  <c r="AC69"/>
  <c r="AB69"/>
  <c r="AA69"/>
  <c r="Z69"/>
  <c r="Y69"/>
  <c r="X69"/>
  <c r="W69"/>
  <c r="T69"/>
  <c r="AC71" s="1"/>
  <c r="V69" l="1"/>
  <c r="V81"/>
  <c r="V93"/>
  <c r="V105"/>
  <c r="AC110"/>
  <c r="V75"/>
  <c r="V87"/>
  <c r="V99"/>
  <c r="T128" i="4" l="1"/>
  <c r="AC127"/>
  <c r="T127"/>
  <c r="AC126"/>
  <c r="AB126"/>
  <c r="AA126"/>
  <c r="Z126"/>
  <c r="Y126"/>
  <c r="X126"/>
  <c r="W126"/>
  <c r="T126"/>
  <c r="V126" s="1"/>
  <c r="T125"/>
  <c r="AC124"/>
  <c r="T124"/>
  <c r="AC123"/>
  <c r="AB123"/>
  <c r="AA123"/>
  <c r="Z123"/>
  <c r="Y123"/>
  <c r="X123"/>
  <c r="W123"/>
  <c r="V123"/>
  <c r="T123"/>
  <c r="AC125" s="1"/>
  <c r="T122"/>
  <c r="AC121"/>
  <c r="T121"/>
  <c r="AC120"/>
  <c r="AB120"/>
  <c r="AA120"/>
  <c r="Z120"/>
  <c r="Y120"/>
  <c r="X120"/>
  <c r="W120"/>
  <c r="V120"/>
  <c r="T120"/>
  <c r="AC122" s="1"/>
  <c r="T119"/>
  <c r="AC118"/>
  <c r="T118"/>
  <c r="AC117"/>
  <c r="AB117"/>
  <c r="AA117"/>
  <c r="Z117"/>
  <c r="Y117"/>
  <c r="X117"/>
  <c r="W117"/>
  <c r="T117"/>
  <c r="AC119" s="1"/>
  <c r="T116"/>
  <c r="AC115"/>
  <c r="T115"/>
  <c r="AC114"/>
  <c r="AB114"/>
  <c r="AA114"/>
  <c r="Z114"/>
  <c r="Y114"/>
  <c r="X114"/>
  <c r="W114"/>
  <c r="T114"/>
  <c r="V114" s="1"/>
  <c r="T113"/>
  <c r="AC112"/>
  <c r="T112"/>
  <c r="AC111"/>
  <c r="AB111"/>
  <c r="AA111"/>
  <c r="Z111"/>
  <c r="Y111"/>
  <c r="X111"/>
  <c r="W111"/>
  <c r="V111"/>
  <c r="T111"/>
  <c r="AC113" s="1"/>
  <c r="T129"/>
  <c r="V129" s="1"/>
  <c r="W129"/>
  <c r="X129"/>
  <c r="Y129"/>
  <c r="Z129"/>
  <c r="AA129"/>
  <c r="AB129"/>
  <c r="AC129"/>
  <c r="T8"/>
  <c r="V8" s="1"/>
  <c r="W8"/>
  <c r="X8"/>
  <c r="Y8"/>
  <c r="Z8"/>
  <c r="AA8"/>
  <c r="AB8"/>
  <c r="AC8"/>
  <c r="T9"/>
  <c r="AC9"/>
  <c r="T10"/>
  <c r="AC10" s="1"/>
  <c r="T11"/>
  <c r="W11"/>
  <c r="X11"/>
  <c r="Y11"/>
  <c r="Z11"/>
  <c r="AA11"/>
  <c r="AB11"/>
  <c r="AC11"/>
  <c r="T12"/>
  <c r="V11" s="1"/>
  <c r="AC12"/>
  <c r="T13"/>
  <c r="T14"/>
  <c r="V14" s="1"/>
  <c r="W14"/>
  <c r="X14"/>
  <c r="Y14"/>
  <c r="Z14"/>
  <c r="AA14"/>
  <c r="AB14"/>
  <c r="AC14"/>
  <c r="T15"/>
  <c r="AC15"/>
  <c r="T16"/>
  <c r="AC16"/>
  <c r="T17"/>
  <c r="V17" s="1"/>
  <c r="W17"/>
  <c r="X17"/>
  <c r="Y17"/>
  <c r="Z17"/>
  <c r="AA17"/>
  <c r="AB17"/>
  <c r="AC17"/>
  <c r="T18"/>
  <c r="AC18"/>
  <c r="T19"/>
  <c r="AC19" s="1"/>
  <c r="T20"/>
  <c r="V20" s="1"/>
  <c r="W20"/>
  <c r="X20"/>
  <c r="Y20"/>
  <c r="Z20"/>
  <c r="AA20"/>
  <c r="AB20"/>
  <c r="AC20"/>
  <c r="T21"/>
  <c r="AC21"/>
  <c r="T22"/>
  <c r="AC22" s="1"/>
  <c r="T23"/>
  <c r="W23"/>
  <c r="X23"/>
  <c r="Y23"/>
  <c r="Z23"/>
  <c r="AA23"/>
  <c r="AB23"/>
  <c r="AC23"/>
  <c r="T24"/>
  <c r="AC25" s="1"/>
  <c r="AC24"/>
  <c r="T25"/>
  <c r="T26"/>
  <c r="V26" s="1"/>
  <c r="W26"/>
  <c r="X26"/>
  <c r="Y26"/>
  <c r="Z26"/>
  <c r="AA26"/>
  <c r="AB26"/>
  <c r="AC26"/>
  <c r="T191"/>
  <c r="AC190"/>
  <c r="T190"/>
  <c r="AC189"/>
  <c r="AB189"/>
  <c r="AA189"/>
  <c r="Z189"/>
  <c r="Y189"/>
  <c r="X189"/>
  <c r="W189"/>
  <c r="T189"/>
  <c r="V189" s="1"/>
  <c r="T188"/>
  <c r="AC187"/>
  <c r="T187"/>
  <c r="AC186"/>
  <c r="AB186"/>
  <c r="AA186"/>
  <c r="Z186"/>
  <c r="Y186"/>
  <c r="X186"/>
  <c r="W186"/>
  <c r="T186"/>
  <c r="T185"/>
  <c r="AC184"/>
  <c r="T184"/>
  <c r="AC183"/>
  <c r="AB183"/>
  <c r="AA183"/>
  <c r="Z183"/>
  <c r="Y183"/>
  <c r="X183"/>
  <c r="W183"/>
  <c r="T183"/>
  <c r="V183" s="1"/>
  <c r="T182"/>
  <c r="AC181"/>
  <c r="T181"/>
  <c r="AC180"/>
  <c r="AB180"/>
  <c r="AA180"/>
  <c r="Z180"/>
  <c r="Y180"/>
  <c r="X180"/>
  <c r="W180"/>
  <c r="T180"/>
  <c r="T179"/>
  <c r="AC178"/>
  <c r="T178"/>
  <c r="AC177"/>
  <c r="AB177"/>
  <c r="AA177"/>
  <c r="Z177"/>
  <c r="Y177"/>
  <c r="X177"/>
  <c r="W177"/>
  <c r="T177"/>
  <c r="T176"/>
  <c r="AC175"/>
  <c r="T175"/>
  <c r="AC174"/>
  <c r="AB174"/>
  <c r="AA174"/>
  <c r="Z174"/>
  <c r="Y174"/>
  <c r="X174"/>
  <c r="W174"/>
  <c r="T174"/>
  <c r="T173"/>
  <c r="AC172"/>
  <c r="T172"/>
  <c r="AC171"/>
  <c r="AB171"/>
  <c r="AA171"/>
  <c r="Z171"/>
  <c r="Y171"/>
  <c r="X171"/>
  <c r="W171"/>
  <c r="T171"/>
  <c r="T170"/>
  <c r="AC169"/>
  <c r="T169"/>
  <c r="AC168"/>
  <c r="AB168"/>
  <c r="AA168"/>
  <c r="Z168"/>
  <c r="Y168"/>
  <c r="X168"/>
  <c r="W168"/>
  <c r="T168"/>
  <c r="T167"/>
  <c r="V165" s="1"/>
  <c r="AC166"/>
  <c r="T166"/>
  <c r="AC165"/>
  <c r="AB165"/>
  <c r="AA165"/>
  <c r="Z165"/>
  <c r="Y165"/>
  <c r="X165"/>
  <c r="W165"/>
  <c r="T165"/>
  <c r="T164"/>
  <c r="AC163"/>
  <c r="T163"/>
  <c r="AC162"/>
  <c r="AB162"/>
  <c r="AA162"/>
  <c r="Z162"/>
  <c r="Y162"/>
  <c r="X162"/>
  <c r="W162"/>
  <c r="T162"/>
  <c r="T161"/>
  <c r="AC160"/>
  <c r="T160"/>
  <c r="AC159"/>
  <c r="AB159"/>
  <c r="AA159"/>
  <c r="Z159"/>
  <c r="Y159"/>
  <c r="X159"/>
  <c r="W159"/>
  <c r="T159"/>
  <c r="T158"/>
  <c r="AC157"/>
  <c r="T157"/>
  <c r="AC156"/>
  <c r="AB156"/>
  <c r="AA156"/>
  <c r="Z156"/>
  <c r="Y156"/>
  <c r="X156"/>
  <c r="W156"/>
  <c r="T156"/>
  <c r="T155"/>
  <c r="AC154"/>
  <c r="T154"/>
  <c r="AC153"/>
  <c r="AB153"/>
  <c r="AA153"/>
  <c r="Z153"/>
  <c r="Y153"/>
  <c r="X153"/>
  <c r="W153"/>
  <c r="T153"/>
  <c r="V153" s="1"/>
  <c r="T152"/>
  <c r="AC151"/>
  <c r="T151"/>
  <c r="AC150"/>
  <c r="AB150"/>
  <c r="AA150"/>
  <c r="Z150"/>
  <c r="Y150"/>
  <c r="X150"/>
  <c r="W150"/>
  <c r="T150"/>
  <c r="T149"/>
  <c r="AC148"/>
  <c r="T148"/>
  <c r="AC147"/>
  <c r="AB147"/>
  <c r="AA147"/>
  <c r="Z147"/>
  <c r="Y147"/>
  <c r="X147"/>
  <c r="W147"/>
  <c r="T147"/>
  <c r="T146"/>
  <c r="AC145"/>
  <c r="T145"/>
  <c r="AC144"/>
  <c r="AB144"/>
  <c r="AA144"/>
  <c r="Z144"/>
  <c r="Y144"/>
  <c r="X144"/>
  <c r="W144"/>
  <c r="T144"/>
  <c r="T143"/>
  <c r="AC142"/>
  <c r="T142"/>
  <c r="AC141"/>
  <c r="AB141"/>
  <c r="AA141"/>
  <c r="Z141"/>
  <c r="Y141"/>
  <c r="X141"/>
  <c r="W141"/>
  <c r="T141"/>
  <c r="V141" s="1"/>
  <c r="T140"/>
  <c r="AC139"/>
  <c r="T139"/>
  <c r="AC138"/>
  <c r="AB138"/>
  <c r="AA138"/>
  <c r="Z138"/>
  <c r="Y138"/>
  <c r="X138"/>
  <c r="W138"/>
  <c r="T138"/>
  <c r="T137"/>
  <c r="AC136"/>
  <c r="T136"/>
  <c r="AC135"/>
  <c r="AB135"/>
  <c r="AA135"/>
  <c r="Z135"/>
  <c r="Y135"/>
  <c r="X135"/>
  <c r="W135"/>
  <c r="T135"/>
  <c r="T134"/>
  <c r="AC133"/>
  <c r="T133"/>
  <c r="AC132"/>
  <c r="AB132"/>
  <c r="AA132"/>
  <c r="Z132"/>
  <c r="Y132"/>
  <c r="X132"/>
  <c r="W132"/>
  <c r="T132"/>
  <c r="AC134" s="1"/>
  <c r="T131"/>
  <c r="AC130"/>
  <c r="T130"/>
  <c r="T19" i="1"/>
  <c r="AC18"/>
  <c r="T18"/>
  <c r="AC17"/>
  <c r="AB17"/>
  <c r="AA17"/>
  <c r="Z17"/>
  <c r="Y17"/>
  <c r="X17"/>
  <c r="W17"/>
  <c r="T17"/>
  <c r="V17" s="1"/>
  <c r="T16"/>
  <c r="AC15"/>
  <c r="T15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V11"/>
  <c r="T11"/>
  <c r="AC13" s="1"/>
  <c r="T10"/>
  <c r="AC9"/>
  <c r="T9"/>
  <c r="AC8"/>
  <c r="AB8"/>
  <c r="AA8"/>
  <c r="Z8"/>
  <c r="Y8"/>
  <c r="X8"/>
  <c r="W8"/>
  <c r="V8"/>
  <c r="T8"/>
  <c r="AC10" s="1"/>
  <c r="T59" i="6"/>
  <c r="AC58"/>
  <c r="T58"/>
  <c r="AC57"/>
  <c r="AB57"/>
  <c r="AA57"/>
  <c r="Z57"/>
  <c r="Y57"/>
  <c r="X57"/>
  <c r="W57"/>
  <c r="T57"/>
  <c r="V57" s="1"/>
  <c r="T56"/>
  <c r="V54" s="1"/>
  <c r="AC55"/>
  <c r="T55"/>
  <c r="AC54"/>
  <c r="AB54"/>
  <c r="AA54"/>
  <c r="Z54"/>
  <c r="Y54"/>
  <c r="X54"/>
  <c r="W54"/>
  <c r="T54"/>
  <c r="AC56" s="1"/>
  <c r="T53"/>
  <c r="AC52"/>
  <c r="T52"/>
  <c r="AC51"/>
  <c r="AB51"/>
  <c r="AA51"/>
  <c r="Z51"/>
  <c r="Y51"/>
  <c r="X51"/>
  <c r="W51"/>
  <c r="T51"/>
  <c r="AC53" s="1"/>
  <c r="T50"/>
  <c r="AC49"/>
  <c r="T49"/>
  <c r="AC48"/>
  <c r="AB48"/>
  <c r="AA48"/>
  <c r="Z48"/>
  <c r="Y48"/>
  <c r="X48"/>
  <c r="W48"/>
  <c r="V48"/>
  <c r="T48"/>
  <c r="AC50" s="1"/>
  <c r="T47"/>
  <c r="AC46"/>
  <c r="T46"/>
  <c r="AC45"/>
  <c r="AB45"/>
  <c r="AA45"/>
  <c r="Z45"/>
  <c r="Y45"/>
  <c r="X45"/>
  <c r="W45"/>
  <c r="T45"/>
  <c r="V45" s="1"/>
  <c r="T44"/>
  <c r="V42" s="1"/>
  <c r="AC43"/>
  <c r="T43"/>
  <c r="AC42"/>
  <c r="AB42"/>
  <c r="AA42"/>
  <c r="Z42"/>
  <c r="Y42"/>
  <c r="X42"/>
  <c r="W42"/>
  <c r="T42"/>
  <c r="AC44" s="1"/>
  <c r="T41"/>
  <c r="AC40"/>
  <c r="T40"/>
  <c r="AC39"/>
  <c r="AB39"/>
  <c r="AA39"/>
  <c r="Z39"/>
  <c r="Y39"/>
  <c r="X39"/>
  <c r="W39"/>
  <c r="T39"/>
  <c r="AC41" s="1"/>
  <c r="T31"/>
  <c r="AC30"/>
  <c r="T30"/>
  <c r="AC29"/>
  <c r="AB29"/>
  <c r="AA29"/>
  <c r="Z29"/>
  <c r="Y29"/>
  <c r="X29"/>
  <c r="W29"/>
  <c r="T29"/>
  <c r="V29" s="1"/>
  <c r="T28"/>
  <c r="AC27"/>
  <c r="T27"/>
  <c r="AC26"/>
  <c r="AB26"/>
  <c r="AA26"/>
  <c r="Z26"/>
  <c r="Y26"/>
  <c r="X26"/>
  <c r="W26"/>
  <c r="T26"/>
  <c r="AC28" s="1"/>
  <c r="T25"/>
  <c r="AC24"/>
  <c r="T24"/>
  <c r="AC23"/>
  <c r="AB23"/>
  <c r="AA23"/>
  <c r="Z23"/>
  <c r="Y23"/>
  <c r="X23"/>
  <c r="W23"/>
  <c r="T23"/>
  <c r="V23" s="1"/>
  <c r="T22"/>
  <c r="AC21"/>
  <c r="T21"/>
  <c r="V20" s="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V17"/>
  <c r="T17"/>
  <c r="AC19" s="1"/>
  <c r="T16"/>
  <c r="V14" s="1"/>
  <c r="AC15"/>
  <c r="T15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T11"/>
  <c r="V11" s="1"/>
  <c r="T10"/>
  <c r="AC9"/>
  <c r="T9"/>
  <c r="AC8"/>
  <c r="AB8"/>
  <c r="AA8"/>
  <c r="Z8"/>
  <c r="Y8"/>
  <c r="X8"/>
  <c r="W8"/>
  <c r="V8"/>
  <c r="T8"/>
  <c r="AC10" s="1"/>
  <c r="T61" i="5"/>
  <c r="AC60"/>
  <c r="T60"/>
  <c r="AC59"/>
  <c r="AB59"/>
  <c r="AA59"/>
  <c r="Z59"/>
  <c r="Y59"/>
  <c r="X59"/>
  <c r="W59"/>
  <c r="V59"/>
  <c r="T59"/>
  <c r="AC61" s="1"/>
  <c r="T58"/>
  <c r="AC57"/>
  <c r="T57"/>
  <c r="AC56"/>
  <c r="AB56"/>
  <c r="AA56"/>
  <c r="Z56"/>
  <c r="Y56"/>
  <c r="X56"/>
  <c r="W56"/>
  <c r="T56"/>
  <c r="AC58" s="1"/>
  <c r="T55"/>
  <c r="AC54"/>
  <c r="T54"/>
  <c r="AC53"/>
  <c r="AB53"/>
  <c r="AA53"/>
  <c r="Z53"/>
  <c r="Y53"/>
  <c r="X53"/>
  <c r="W53"/>
  <c r="T53"/>
  <c r="V53" s="1"/>
  <c r="T52"/>
  <c r="AC51"/>
  <c r="T51"/>
  <c r="AC50"/>
  <c r="AB50"/>
  <c r="AA50"/>
  <c r="Z50"/>
  <c r="Y50"/>
  <c r="X50"/>
  <c r="W50"/>
  <c r="V50"/>
  <c r="T50"/>
  <c r="AC52" s="1"/>
  <c r="T49"/>
  <c r="AC48"/>
  <c r="T48"/>
  <c r="AC47"/>
  <c r="AB47"/>
  <c r="AA47"/>
  <c r="Z47"/>
  <c r="Y47"/>
  <c r="X47"/>
  <c r="W47"/>
  <c r="V47"/>
  <c r="T47"/>
  <c r="AC49" s="1"/>
  <c r="T46"/>
  <c r="V44" s="1"/>
  <c r="AC45"/>
  <c r="T45"/>
  <c r="AC44"/>
  <c r="AB44"/>
  <c r="AA44"/>
  <c r="Z44"/>
  <c r="Y44"/>
  <c r="X44"/>
  <c r="W44"/>
  <c r="T44"/>
  <c r="AC46" s="1"/>
  <c r="T43"/>
  <c r="AC42"/>
  <c r="T42"/>
  <c r="AC41"/>
  <c r="AB41"/>
  <c r="AA41"/>
  <c r="Z41"/>
  <c r="Y41"/>
  <c r="X41"/>
  <c r="W41"/>
  <c r="T41"/>
  <c r="AC43" s="1"/>
  <c r="T40"/>
  <c r="AC39"/>
  <c r="T39"/>
  <c r="AC38"/>
  <c r="AB38"/>
  <c r="AA38"/>
  <c r="Z38"/>
  <c r="Y38"/>
  <c r="X38"/>
  <c r="W38"/>
  <c r="V38"/>
  <c r="T38"/>
  <c r="AC40" s="1"/>
  <c r="T37"/>
  <c r="AC36"/>
  <c r="T36"/>
  <c r="AC35"/>
  <c r="AB35"/>
  <c r="AA35"/>
  <c r="Z35"/>
  <c r="Y35"/>
  <c r="X35"/>
  <c r="W35"/>
  <c r="V35"/>
  <c r="T35"/>
  <c r="AC37" s="1"/>
  <c r="T34"/>
  <c r="V32" s="1"/>
  <c r="AC33"/>
  <c r="T33"/>
  <c r="AC32"/>
  <c r="AB32"/>
  <c r="AA32"/>
  <c r="Z32"/>
  <c r="Y32"/>
  <c r="X32"/>
  <c r="W32"/>
  <c r="T32"/>
  <c r="AC34" s="1"/>
  <c r="T31"/>
  <c r="AC30"/>
  <c r="T30"/>
  <c r="AC29"/>
  <c r="AB29"/>
  <c r="AA29"/>
  <c r="Z29"/>
  <c r="Y29"/>
  <c r="X29"/>
  <c r="W29"/>
  <c r="T29"/>
  <c r="V29" s="1"/>
  <c r="T28"/>
  <c r="AC27"/>
  <c r="T27"/>
  <c r="V26" s="1"/>
  <c r="AC26"/>
  <c r="AB26"/>
  <c r="AA26"/>
  <c r="Z26"/>
  <c r="Y26"/>
  <c r="X26"/>
  <c r="W26"/>
  <c r="T26"/>
  <c r="AC28" s="1"/>
  <c r="T25"/>
  <c r="AC24"/>
  <c r="T24"/>
  <c r="AC23"/>
  <c r="AB23"/>
  <c r="AA23"/>
  <c r="Z23"/>
  <c r="Y23"/>
  <c r="X23"/>
  <c r="W23"/>
  <c r="V23"/>
  <c r="T23"/>
  <c r="AC25" s="1"/>
  <c r="T22"/>
  <c r="V20" s="1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T17"/>
  <c r="V17" s="1"/>
  <c r="T16"/>
  <c r="AC15"/>
  <c r="T15"/>
  <c r="V14" s="1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V11"/>
  <c r="T11"/>
  <c r="AC13" s="1"/>
  <c r="T10"/>
  <c r="V8" s="1"/>
  <c r="AC9"/>
  <c r="T9"/>
  <c r="AC8"/>
  <c r="AB8"/>
  <c r="AA8"/>
  <c r="Z8"/>
  <c r="Y8"/>
  <c r="X8"/>
  <c r="W8"/>
  <c r="T8"/>
  <c r="AC10" s="1"/>
  <c r="AC103" i="4"/>
  <c r="T103"/>
  <c r="AC102"/>
  <c r="T102"/>
  <c r="AC101"/>
  <c r="AB101"/>
  <c r="AA101"/>
  <c r="Z101"/>
  <c r="Y101"/>
  <c r="X101"/>
  <c r="W101"/>
  <c r="T101"/>
  <c r="T100"/>
  <c r="AC99"/>
  <c r="T99"/>
  <c r="AC98"/>
  <c r="AB98"/>
  <c r="AA98"/>
  <c r="Z98"/>
  <c r="Y98"/>
  <c r="X98"/>
  <c r="W98"/>
  <c r="T98"/>
  <c r="AC100" s="1"/>
  <c r="T97"/>
  <c r="AC96"/>
  <c r="T96"/>
  <c r="AC95"/>
  <c r="AB95"/>
  <c r="AA95"/>
  <c r="Z95"/>
  <c r="Y95"/>
  <c r="X95"/>
  <c r="W95"/>
  <c r="T95"/>
  <c r="T94"/>
  <c r="AC93"/>
  <c r="T93"/>
  <c r="AC92"/>
  <c r="AB92"/>
  <c r="AA92"/>
  <c r="Z92"/>
  <c r="Y92"/>
  <c r="X92"/>
  <c r="W92"/>
  <c r="T92"/>
  <c r="T91"/>
  <c r="AC90"/>
  <c r="T90"/>
  <c r="AC89"/>
  <c r="AB89"/>
  <c r="AA89"/>
  <c r="Z89"/>
  <c r="Y89"/>
  <c r="X89"/>
  <c r="W89"/>
  <c r="T89"/>
  <c r="T88"/>
  <c r="AC87"/>
  <c r="T87"/>
  <c r="AC86"/>
  <c r="AB86"/>
  <c r="AA86"/>
  <c r="Z86"/>
  <c r="Y86"/>
  <c r="X86"/>
  <c r="W86"/>
  <c r="T86"/>
  <c r="T85"/>
  <c r="AC84"/>
  <c r="T84"/>
  <c r="AC83"/>
  <c r="AB83"/>
  <c r="AA83"/>
  <c r="Z83"/>
  <c r="Y83"/>
  <c r="X83"/>
  <c r="W83"/>
  <c r="T83"/>
  <c r="T82"/>
  <c r="V80" s="1"/>
  <c r="AC81"/>
  <c r="T81"/>
  <c r="AC80"/>
  <c r="AB80"/>
  <c r="AA80"/>
  <c r="Z80"/>
  <c r="Y80"/>
  <c r="X80"/>
  <c r="W80"/>
  <c r="T80"/>
  <c r="T79"/>
  <c r="AC78"/>
  <c r="T78"/>
  <c r="AC77"/>
  <c r="AB77"/>
  <c r="AA77"/>
  <c r="Z77"/>
  <c r="Y77"/>
  <c r="X77"/>
  <c r="W77"/>
  <c r="T77"/>
  <c r="T76"/>
  <c r="AC75"/>
  <c r="T75"/>
  <c r="AC74"/>
  <c r="AB74"/>
  <c r="AA74"/>
  <c r="Z74"/>
  <c r="Y74"/>
  <c r="X74"/>
  <c r="W74"/>
  <c r="T74"/>
  <c r="T73"/>
  <c r="AC72"/>
  <c r="T72"/>
  <c r="AC71"/>
  <c r="AB71"/>
  <c r="AA71"/>
  <c r="Z71"/>
  <c r="Y71"/>
  <c r="X71"/>
  <c r="W71"/>
  <c r="T71"/>
  <c r="T70"/>
  <c r="AC69"/>
  <c r="T69"/>
  <c r="AC68"/>
  <c r="AB68"/>
  <c r="AA68"/>
  <c r="Z68"/>
  <c r="Y68"/>
  <c r="X68"/>
  <c r="W68"/>
  <c r="T68"/>
  <c r="V68" s="1"/>
  <c r="T67"/>
  <c r="AC66"/>
  <c r="T66"/>
  <c r="AC65"/>
  <c r="AB65"/>
  <c r="AA65"/>
  <c r="Z65"/>
  <c r="Y65"/>
  <c r="X65"/>
  <c r="W65"/>
  <c r="T65"/>
  <c r="T64"/>
  <c r="AC63"/>
  <c r="T63"/>
  <c r="AC62"/>
  <c r="AB62"/>
  <c r="AA62"/>
  <c r="Z62"/>
  <c r="Y62"/>
  <c r="X62"/>
  <c r="W62"/>
  <c r="T62"/>
  <c r="T61"/>
  <c r="AC60"/>
  <c r="T60"/>
  <c r="AC59"/>
  <c r="AB59"/>
  <c r="AA59"/>
  <c r="Z59"/>
  <c r="Y59"/>
  <c r="X59"/>
  <c r="W59"/>
  <c r="T59"/>
  <c r="T58"/>
  <c r="AC57"/>
  <c r="T57"/>
  <c r="AC56"/>
  <c r="AB56"/>
  <c r="AA56"/>
  <c r="Z56"/>
  <c r="Y56"/>
  <c r="X56"/>
  <c r="W56"/>
  <c r="T56"/>
  <c r="T55"/>
  <c r="AC54"/>
  <c r="T54"/>
  <c r="AC53"/>
  <c r="AB53"/>
  <c r="AA53"/>
  <c r="Z53"/>
  <c r="Y53"/>
  <c r="X53"/>
  <c r="W53"/>
  <c r="T53"/>
  <c r="T52"/>
  <c r="AC51"/>
  <c r="T51"/>
  <c r="AC50"/>
  <c r="AB50"/>
  <c r="AA50"/>
  <c r="Z50"/>
  <c r="Y50"/>
  <c r="X50"/>
  <c r="W50"/>
  <c r="T50"/>
  <c r="T49"/>
  <c r="AC48"/>
  <c r="T48"/>
  <c r="AC47"/>
  <c r="AB47"/>
  <c r="AA47"/>
  <c r="Z47"/>
  <c r="Y47"/>
  <c r="X47"/>
  <c r="W47"/>
  <c r="T47"/>
  <c r="T46"/>
  <c r="AC45"/>
  <c r="T45"/>
  <c r="AC44"/>
  <c r="AB44"/>
  <c r="AA44"/>
  <c r="Z44"/>
  <c r="Y44"/>
  <c r="X44"/>
  <c r="W44"/>
  <c r="T44"/>
  <c r="V44" s="1"/>
  <c r="T43"/>
  <c r="AC42"/>
  <c r="T42"/>
  <c r="AC41"/>
  <c r="AB41"/>
  <c r="AA41"/>
  <c r="Z41"/>
  <c r="Y41"/>
  <c r="X41"/>
  <c r="W41"/>
  <c r="T41"/>
  <c r="T40"/>
  <c r="V38" s="1"/>
  <c r="AC39"/>
  <c r="T39"/>
  <c r="AC38"/>
  <c r="AB38"/>
  <c r="AA38"/>
  <c r="Z38"/>
  <c r="Y38"/>
  <c r="X38"/>
  <c r="W38"/>
  <c r="T38"/>
  <c r="T37"/>
  <c r="AC36"/>
  <c r="T36"/>
  <c r="AC35"/>
  <c r="AB35"/>
  <c r="AA35"/>
  <c r="Z35"/>
  <c r="Y35"/>
  <c r="X35"/>
  <c r="W35"/>
  <c r="V35"/>
  <c r="T35"/>
  <c r="T34"/>
  <c r="AC33"/>
  <c r="T33"/>
  <c r="AC32"/>
  <c r="AB32"/>
  <c r="AA32"/>
  <c r="Z32"/>
  <c r="Y32"/>
  <c r="X32"/>
  <c r="W32"/>
  <c r="T32"/>
  <c r="AC34" s="1"/>
  <c r="T31"/>
  <c r="AC30"/>
  <c r="T30"/>
  <c r="AC29"/>
  <c r="AB29"/>
  <c r="AA29"/>
  <c r="Z29"/>
  <c r="Y29"/>
  <c r="X29"/>
  <c r="W29"/>
  <c r="T29"/>
  <c r="V29" s="1"/>
  <c r="T28"/>
  <c r="AC27"/>
  <c r="T27"/>
  <c r="AC116" l="1"/>
  <c r="AC128"/>
  <c r="V117"/>
  <c r="AC131"/>
  <c r="V23"/>
  <c r="AC28"/>
  <c r="AC13"/>
  <c r="V86"/>
  <c r="AC94"/>
  <c r="V135"/>
  <c r="AC149"/>
  <c r="AC164"/>
  <c r="AC179"/>
  <c r="AC52"/>
  <c r="AC64"/>
  <c r="V77"/>
  <c r="V41"/>
  <c r="V53"/>
  <c r="V65"/>
  <c r="V74"/>
  <c r="V83"/>
  <c r="V95"/>
  <c r="AC152"/>
  <c r="AC170"/>
  <c r="V174"/>
  <c r="AC182"/>
  <c r="V132"/>
  <c r="AC82"/>
  <c r="V168"/>
  <c r="AC37"/>
  <c r="AC40"/>
  <c r="V50"/>
  <c r="AC58"/>
  <c r="V56"/>
  <c r="V62"/>
  <c r="AC70"/>
  <c r="V71"/>
  <c r="AC88"/>
  <c r="V101"/>
  <c r="AC140"/>
  <c r="AC155"/>
  <c r="AC158"/>
  <c r="V156"/>
  <c r="V162"/>
  <c r="V171"/>
  <c r="AC188"/>
  <c r="V180"/>
  <c r="AC167"/>
  <c r="AC43"/>
  <c r="AC46"/>
  <c r="V47"/>
  <c r="V59"/>
  <c r="AC76"/>
  <c r="V89"/>
  <c r="V92"/>
  <c r="V98"/>
  <c r="AC143"/>
  <c r="AC146"/>
  <c r="V144"/>
  <c r="V150"/>
  <c r="V159"/>
  <c r="AC176"/>
  <c r="V177"/>
  <c r="AC191"/>
  <c r="V186"/>
  <c r="AC161"/>
  <c r="AC173"/>
  <c r="AC185"/>
  <c r="V147"/>
  <c r="V138"/>
  <c r="AC137"/>
  <c r="V14" i="1"/>
  <c r="AC19"/>
  <c r="AC47" i="6"/>
  <c r="AC59"/>
  <c r="V39"/>
  <c r="V51"/>
  <c r="V26"/>
  <c r="AC31"/>
  <c r="AC13"/>
  <c r="AC25"/>
  <c r="AC19" i="5"/>
  <c r="V56"/>
  <c r="AC31"/>
  <c r="AC55"/>
  <c r="V41"/>
  <c r="AC55" i="4"/>
  <c r="AC67"/>
  <c r="AC79"/>
  <c r="AC91"/>
  <c r="AC49"/>
  <c r="AC61"/>
  <c r="AC73"/>
  <c r="AC85"/>
  <c r="AC97"/>
  <c r="V32"/>
  <c r="AC31"/>
</calcChain>
</file>

<file path=xl/sharedStrings.xml><?xml version="1.0" encoding="utf-8"?>
<sst xmlns="http://schemas.openxmlformats.org/spreadsheetml/2006/main" count="983" uniqueCount="186">
  <si>
    <t>K</t>
  </si>
  <si>
    <t>Celkem</t>
  </si>
  <si>
    <t>Počty bodů</t>
  </si>
  <si>
    <t>Body</t>
  </si>
  <si>
    <t>R</t>
  </si>
  <si>
    <t>Celkově</t>
  </si>
  <si>
    <t>5*</t>
  </si>
  <si>
    <t>KoNeC</t>
  </si>
  <si>
    <t>Mezinárodní  Mistrovství ČR</t>
  </si>
  <si>
    <t>v trialu jednotlivců - 2017</t>
  </si>
  <si>
    <t>A</t>
  </si>
  <si>
    <t>H</t>
  </si>
  <si>
    <t>Mez.Přebor ČR-kategorie HOBBY</t>
  </si>
  <si>
    <t>Mez.Přebor ČR-kategorie ŽÁK</t>
  </si>
  <si>
    <t>Ž</t>
  </si>
  <si>
    <t>Mez.Přebor ČR-kategorie CLASIC</t>
  </si>
  <si>
    <t>Mořinské šlapačky</t>
  </si>
  <si>
    <t>Mořina lom Čížovec</t>
  </si>
  <si>
    <t>MOTYMO z.s.</t>
  </si>
  <si>
    <t>AČR 230/103</t>
  </si>
  <si>
    <t>EMN 40/185</t>
  </si>
  <si>
    <t>Matějíček</t>
  </si>
  <si>
    <t>Martin</t>
  </si>
  <si>
    <t xml:space="preserve"> 1.</t>
  </si>
  <si>
    <t>TCH-AČR</t>
  </si>
  <si>
    <t>Gas Gas</t>
  </si>
  <si>
    <t>Celkový čas</t>
  </si>
  <si>
    <t>Team</t>
  </si>
  <si>
    <t>Průměr bodů</t>
  </si>
  <si>
    <t>Wünsch</t>
  </si>
  <si>
    <t>Marek</t>
  </si>
  <si>
    <t xml:space="preserve"> 2.</t>
  </si>
  <si>
    <t>Křoustek</t>
  </si>
  <si>
    <t xml:space="preserve"> 3.</t>
  </si>
  <si>
    <t>Vertigo</t>
  </si>
  <si>
    <t>Dominik</t>
  </si>
  <si>
    <t xml:space="preserve"> 4.</t>
  </si>
  <si>
    <t>Kohout</t>
  </si>
  <si>
    <t>Pavel</t>
  </si>
  <si>
    <t>TRS</t>
  </si>
  <si>
    <t>Jindra</t>
  </si>
  <si>
    <t>Tomáš</t>
  </si>
  <si>
    <t>Beta</t>
  </si>
  <si>
    <t>Čermák</t>
  </si>
  <si>
    <t>Josef</t>
  </si>
  <si>
    <t>Schmelzer</t>
  </si>
  <si>
    <t>Max</t>
  </si>
  <si>
    <t>D-DMSB</t>
  </si>
  <si>
    <t>Pospíšil</t>
  </si>
  <si>
    <t>Filip</t>
  </si>
  <si>
    <t xml:space="preserve"> 5.</t>
  </si>
  <si>
    <t>TCH--AČR</t>
  </si>
  <si>
    <t>Haase</t>
  </si>
  <si>
    <t>Daniel</t>
  </si>
  <si>
    <t xml:space="preserve"> 6.</t>
  </si>
  <si>
    <t>Sherco</t>
  </si>
  <si>
    <t>Husinecký</t>
  </si>
  <si>
    <t>Ivo</t>
  </si>
  <si>
    <t>Hůla</t>
  </si>
  <si>
    <t>Steinert</t>
  </si>
  <si>
    <t>Jule</t>
  </si>
  <si>
    <t>Hilbert</t>
  </si>
  <si>
    <t>Fabian</t>
  </si>
  <si>
    <t>David</t>
  </si>
  <si>
    <t>Beta 80</t>
  </si>
  <si>
    <t>Mrázek</t>
  </si>
  <si>
    <t>Matěj</t>
  </si>
  <si>
    <t>Maček</t>
  </si>
  <si>
    <t>Jiří</t>
  </si>
  <si>
    <t xml:space="preserve"> 7.</t>
  </si>
  <si>
    <t>Ossa</t>
  </si>
  <si>
    <t>Šeršeň</t>
  </si>
  <si>
    <t>Milan</t>
  </si>
  <si>
    <t xml:space="preserve"> 8.</t>
  </si>
  <si>
    <t>Šebek</t>
  </si>
  <si>
    <t>Roman</t>
  </si>
  <si>
    <t xml:space="preserve"> 9.</t>
  </si>
  <si>
    <t>Heřman</t>
  </si>
  <si>
    <t xml:space="preserve"> 10.</t>
  </si>
  <si>
    <t>Šverma</t>
  </si>
  <si>
    <t>Jan</t>
  </si>
  <si>
    <t xml:space="preserve"> 11.</t>
  </si>
  <si>
    <t>Šnábl</t>
  </si>
  <si>
    <t>Adam</t>
  </si>
  <si>
    <t xml:space="preserve"> 12.</t>
  </si>
  <si>
    <t>Kaválek</t>
  </si>
  <si>
    <t xml:space="preserve"> 13.</t>
  </si>
  <si>
    <t>Kuchař</t>
  </si>
  <si>
    <t>Baloušek</t>
  </si>
  <si>
    <t>Koštial</t>
  </si>
  <si>
    <t>Klaus</t>
  </si>
  <si>
    <t>Jindřich</t>
  </si>
  <si>
    <t>Hliňák</t>
  </si>
  <si>
    <t>Jaroslav</t>
  </si>
  <si>
    <t>Sherco 125</t>
  </si>
  <si>
    <t>Bartoš</t>
  </si>
  <si>
    <t>Arnold</t>
  </si>
  <si>
    <t>René</t>
  </si>
  <si>
    <t>Biel</t>
  </si>
  <si>
    <t>Petr</t>
  </si>
  <si>
    <t>Roštejnský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</si>
  <si>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</si>
  <si>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</si>
  <si>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</si>
  <si>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</si>
  <si>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</si>
  <si>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</si>
  <si>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</si>
  <si>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</si>
  <si>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</si>
  <si>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</si>
  <si>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</si>
  <si>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</si>
  <si>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</si>
  <si>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</si>
  <si>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</si>
  <si>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</si>
  <si>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</si>
  <si>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</si>
  <si>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</si>
  <si>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</si>
  <si>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</si>
  <si>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</si>
  <si>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</si>
  <si>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</si>
  <si>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</si>
  <si>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</si>
  <si>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</si>
  <si>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Janát</t>
  </si>
  <si>
    <t>Štěpán</t>
  </si>
  <si>
    <t>Pavelec</t>
  </si>
  <si>
    <t>Lukáš</t>
  </si>
  <si>
    <t>Vyskočil</t>
  </si>
  <si>
    <t>Stanislav</t>
  </si>
  <si>
    <t>Budínová</t>
  </si>
  <si>
    <t>Petra</t>
  </si>
  <si>
    <t>Gas Gas  125</t>
  </si>
  <si>
    <t>Hering</t>
  </si>
  <si>
    <t>Honda</t>
  </si>
  <si>
    <t>Iliev</t>
  </si>
  <si>
    <t>Montesa</t>
  </si>
  <si>
    <t>Václav</t>
  </si>
  <si>
    <t>Horník</t>
  </si>
  <si>
    <t>Vandas</t>
  </si>
  <si>
    <t>Beta 125</t>
  </si>
  <si>
    <t>Kněžourek</t>
  </si>
  <si>
    <t>Průša</t>
  </si>
  <si>
    <t>Pechočiak</t>
  </si>
  <si>
    <t>Potoček</t>
  </si>
  <si>
    <t>Clipic</t>
  </si>
  <si>
    <t>Švanda</t>
  </si>
  <si>
    <t>Krakeš</t>
  </si>
  <si>
    <t>Panenka</t>
  </si>
  <si>
    <t>Veyr</t>
  </si>
  <si>
    <t>Karel</t>
  </si>
  <si>
    <t>Urbánek</t>
  </si>
  <si>
    <t>Beta 50</t>
  </si>
  <si>
    <t>Prokop</t>
  </si>
  <si>
    <t>Šimon</t>
  </si>
  <si>
    <t xml:space="preserve">Betaá </t>
  </si>
  <si>
    <t>Mikunda</t>
  </si>
  <si>
    <t>Tadeaš</t>
  </si>
  <si>
    <t>Albín ml.</t>
  </si>
  <si>
    <t>Název stroje</t>
  </si>
  <si>
    <t>Hovjacký</t>
  </si>
  <si>
    <t>Eduard ml.</t>
  </si>
  <si>
    <t>Pilát</t>
  </si>
  <si>
    <t>14.39:16</t>
  </si>
  <si>
    <t>Seeman</t>
  </si>
  <si>
    <t>Alex</t>
  </si>
  <si>
    <t>Gas Gas 50</t>
  </si>
  <si>
    <t>Gas Gas  50</t>
  </si>
  <si>
    <t>Tadeáš</t>
  </si>
  <si>
    <t>TCH - CMF</t>
  </si>
  <si>
    <t>Albín</t>
  </si>
  <si>
    <t>Bultaco</t>
  </si>
  <si>
    <t>Dvořák</t>
  </si>
  <si>
    <t>Vladislav</t>
  </si>
  <si>
    <t>Havelka</t>
  </si>
  <si>
    <t>Vladimír</t>
  </si>
  <si>
    <t>Ammon</t>
  </si>
  <si>
    <t>Tim</t>
  </si>
  <si>
    <t>Kurth</t>
  </si>
  <si>
    <t>Maximilian</t>
  </si>
  <si>
    <t>Pešata</t>
  </si>
  <si>
    <t>Miloš</t>
  </si>
</sst>
</file>

<file path=xl/styles.xml><?xml version="1.0" encoding="utf-8"?>
<styleSheet xmlns="http://schemas.openxmlformats.org/spreadsheetml/2006/main">
  <numFmts count="1">
    <numFmt numFmtId="164" formatCode="dd\/mm\/yy"/>
  </numFmts>
  <fonts count="16">
    <font>
      <sz val="11"/>
      <color theme="1"/>
      <name val="Calibri"/>
      <family val="2"/>
      <charset val="238"/>
      <scheme val="minor"/>
    </font>
    <font>
      <sz val="40"/>
      <name val="ZurichCalligraphic"/>
      <charset val="238"/>
    </font>
    <font>
      <sz val="10"/>
      <name val="Arial CE"/>
      <family val="2"/>
      <charset val="238"/>
    </font>
    <font>
      <sz val="32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"/>
      <color indexed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3" fillId="0" borderId="5" xfId="0" applyFont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2" fillId="0" borderId="7" xfId="0" applyFont="1" applyBorder="1"/>
    <xf numFmtId="0" fontId="5" fillId="2" borderId="9" xfId="0" applyFont="1" applyFill="1" applyBorder="1" applyAlignment="1">
      <alignment horizontal="center"/>
    </xf>
    <xf numFmtId="0" fontId="7" fillId="0" borderId="10" xfId="0" applyFont="1" applyBorder="1"/>
    <xf numFmtId="0" fontId="2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2" fillId="0" borderId="5" xfId="0" applyFont="1" applyBorder="1"/>
    <xf numFmtId="164" fontId="9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Continuous"/>
    </xf>
    <xf numFmtId="0" fontId="10" fillId="0" borderId="0" xfId="0" applyNumberFormat="1" applyFont="1" applyBorder="1" applyAlignment="1">
      <alignment horizontal="centerContinuous"/>
    </xf>
    <xf numFmtId="0" fontId="11" fillId="0" borderId="0" xfId="0" applyNumberFormat="1" applyFont="1" applyBorder="1" applyAlignment="1">
      <alignment horizontal="centerContinuous"/>
    </xf>
    <xf numFmtId="0" fontId="11" fillId="0" borderId="6" xfId="0" applyNumberFormat="1" applyFont="1" applyBorder="1" applyAlignment="1">
      <alignment horizontal="centerContinuous"/>
    </xf>
    <xf numFmtId="0" fontId="11" fillId="0" borderId="4" xfId="0" applyFont="1" applyBorder="1"/>
    <xf numFmtId="0" fontId="11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12" fillId="0" borderId="2" xfId="0" applyFont="1" applyBorder="1"/>
    <xf numFmtId="0" fontId="11" fillId="0" borderId="2" xfId="0" applyFont="1" applyBorder="1"/>
    <xf numFmtId="0" fontId="11" fillId="0" borderId="2" xfId="0" applyNumberFormat="1" applyFont="1" applyBorder="1"/>
    <xf numFmtId="0" fontId="1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NumberFormat="1" applyFont="1"/>
    <xf numFmtId="0" fontId="11" fillId="0" borderId="0" xfId="0" applyNumberFormat="1" applyFont="1" applyAlignment="1">
      <alignment horizontal="center"/>
    </xf>
    <xf numFmtId="0" fontId="13" fillId="0" borderId="7" xfId="0" applyFont="1" applyBorder="1" applyAlignment="1">
      <alignment horizontal="right"/>
    </xf>
    <xf numFmtId="0" fontId="14" fillId="0" borderId="8" xfId="0" applyFont="1" applyBorder="1"/>
    <xf numFmtId="0" fontId="11" fillId="0" borderId="8" xfId="0" applyFont="1" applyBorder="1"/>
    <xf numFmtId="0" fontId="11" fillId="0" borderId="15" xfId="0" applyNumberFormat="1" applyFont="1" applyBorder="1" applyAlignment="1" applyProtection="1">
      <alignment horizontal="center"/>
      <protection locked="0"/>
    </xf>
    <xf numFmtId="0" fontId="10" fillId="0" borderId="15" xfId="0" applyNumberFormat="1" applyFont="1" applyBorder="1" applyAlignment="1" applyProtection="1">
      <alignment horizontal="center"/>
    </xf>
    <xf numFmtId="0" fontId="10" fillId="0" borderId="15" xfId="0" applyNumberFormat="1" applyFont="1" applyBorder="1" applyAlignment="1" applyProtection="1">
      <alignment horizontal="center"/>
      <protection locked="0"/>
    </xf>
    <xf numFmtId="0" fontId="10" fillId="0" borderId="16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left"/>
    </xf>
    <xf numFmtId="0" fontId="11" fillId="0" borderId="0" xfId="0" applyFont="1" applyBorder="1"/>
    <xf numFmtId="0" fontId="11" fillId="3" borderId="20" xfId="0" applyNumberFormat="1" applyFont="1" applyFill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  <protection locked="0"/>
    </xf>
    <xf numFmtId="21" fontId="15" fillId="0" borderId="21" xfId="0" applyNumberFormat="1" applyFont="1" applyBorder="1" applyAlignment="1">
      <alignment horizontal="center"/>
    </xf>
    <xf numFmtId="0" fontId="14" fillId="0" borderId="22" xfId="0" applyNumberFormat="1" applyFont="1" applyBorder="1" applyAlignment="1"/>
    <xf numFmtId="0" fontId="10" fillId="0" borderId="8" xfId="0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right"/>
    </xf>
    <xf numFmtId="49" fontId="13" fillId="0" borderId="8" xfId="0" applyNumberFormat="1" applyFont="1" applyBorder="1" applyAlignment="1">
      <alignment horizontal="right"/>
    </xf>
    <xf numFmtId="46" fontId="13" fillId="0" borderId="9" xfId="0" applyNumberFormat="1" applyFont="1" applyBorder="1" applyAlignment="1" applyProtection="1">
      <alignment horizontal="right"/>
    </xf>
    <xf numFmtId="0" fontId="11" fillId="0" borderId="23" xfId="0" applyNumberFormat="1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  <protection locked="0"/>
    </xf>
    <xf numFmtId="21" fontId="10" fillId="0" borderId="24" xfId="0" applyNumberFormat="1" applyFont="1" applyBorder="1" applyAlignment="1" applyProtection="1">
      <alignment horizontal="center"/>
      <protection locked="0"/>
    </xf>
    <xf numFmtId="0" fontId="14" fillId="0" borderId="25" xfId="0" applyNumberFormat="1" applyFont="1" applyBorder="1" applyAlignment="1"/>
    <xf numFmtId="0" fontId="10" fillId="0" borderId="26" xfId="0" applyNumberFormat="1" applyFont="1" applyBorder="1" applyAlignment="1">
      <alignment horizontal="center"/>
    </xf>
    <xf numFmtId="0" fontId="13" fillId="0" borderId="26" xfId="0" applyNumberFormat="1" applyFont="1" applyBorder="1"/>
    <xf numFmtId="0" fontId="13" fillId="0" borderId="26" xfId="0" applyNumberFormat="1" applyFont="1" applyBorder="1" applyAlignment="1">
      <alignment horizontal="center"/>
    </xf>
    <xf numFmtId="0" fontId="13" fillId="0" borderId="26" xfId="0" applyNumberFormat="1" applyFont="1" applyBorder="1" applyAlignment="1">
      <alignment horizontal="right"/>
    </xf>
    <xf numFmtId="0" fontId="13" fillId="0" borderId="27" xfId="0" applyNumberFormat="1" applyFont="1" applyBorder="1" applyAlignment="1">
      <alignment horizontal="right"/>
    </xf>
    <xf numFmtId="0" fontId="10" fillId="0" borderId="24" xfId="0" applyNumberFormat="1" applyFont="1" applyBorder="1" applyAlignment="1" applyProtection="1">
      <alignment horizontal="center"/>
      <protection locked="0"/>
    </xf>
    <xf numFmtId="0" fontId="14" fillId="4" borderId="8" xfId="0" applyFont="1" applyFill="1" applyBorder="1"/>
    <xf numFmtId="0" fontId="6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315161</xdr:colOff>
      <xdr:row>0</xdr:row>
      <xdr:rowOff>95250</xdr:rowOff>
    </xdr:from>
    <xdr:to>
      <xdr:col>1</xdr:col>
      <xdr:colOff>581025</xdr:colOff>
      <xdr:row>1</xdr:row>
      <xdr:rowOff>38100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81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315160</xdr:colOff>
      <xdr:row>103</xdr:row>
      <xdr:rowOff>95249</xdr:rowOff>
    </xdr:from>
    <xdr:to>
      <xdr:col>1</xdr:col>
      <xdr:colOff>727886</xdr:colOff>
      <xdr:row>103</xdr:row>
      <xdr:rowOff>599249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0" y="21860421"/>
          <a:ext cx="774019" cy="50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315161</xdr:colOff>
      <xdr:row>0</xdr:row>
      <xdr:rowOff>95250</xdr:rowOff>
    </xdr:from>
    <xdr:to>
      <xdr:col>1</xdr:col>
      <xdr:colOff>581025</xdr:colOff>
      <xdr:row>1</xdr:row>
      <xdr:rowOff>38100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81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315160</xdr:colOff>
      <xdr:row>61</xdr:row>
      <xdr:rowOff>95250</xdr:rowOff>
    </xdr:from>
    <xdr:to>
      <xdr:col>1</xdr:col>
      <xdr:colOff>705666</xdr:colOff>
      <xdr:row>61</xdr:row>
      <xdr:rowOff>617778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0" y="13585308"/>
          <a:ext cx="756000" cy="522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315161</xdr:colOff>
      <xdr:row>0</xdr:row>
      <xdr:rowOff>95250</xdr:rowOff>
    </xdr:from>
    <xdr:to>
      <xdr:col>1</xdr:col>
      <xdr:colOff>581025</xdr:colOff>
      <xdr:row>1</xdr:row>
      <xdr:rowOff>38100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81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315160</xdr:colOff>
      <xdr:row>31</xdr:row>
      <xdr:rowOff>95249</xdr:rowOff>
    </xdr:from>
    <xdr:to>
      <xdr:col>1</xdr:col>
      <xdr:colOff>672303</xdr:colOff>
      <xdr:row>31</xdr:row>
      <xdr:rowOff>622463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0" y="7511142"/>
          <a:ext cx="720000" cy="527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315161</xdr:colOff>
      <xdr:row>0</xdr:row>
      <xdr:rowOff>95250</xdr:rowOff>
    </xdr:from>
    <xdr:to>
      <xdr:col>1</xdr:col>
      <xdr:colOff>581025</xdr:colOff>
      <xdr:row>1</xdr:row>
      <xdr:rowOff>38100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5161" y="95250"/>
          <a:ext cx="62781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01"/>
  <sheetViews>
    <sheetView topLeftCell="A163" zoomScale="90" zoomScaleNormal="90" workbookViewId="0">
      <selection activeCell="B193" sqref="B193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2" customWidth="1"/>
    <col min="23" max="29" width="4.5703125" customWidth="1"/>
  </cols>
  <sheetData>
    <row r="1" spans="1:29" ht="50.25" thickTop="1">
      <c r="A1" s="82" t="s">
        <v>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2"/>
      <c r="C2" s="85" t="s">
        <v>9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3" t="s">
        <v>10</v>
      </c>
      <c r="AC2" s="4"/>
    </row>
    <row r="3" spans="1:29" ht="34.5">
      <c r="A3" s="5"/>
      <c r="B3" s="81" t="s">
        <v>16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6">
        <v>5</v>
      </c>
    </row>
    <row r="4" spans="1:29" ht="15.75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 t="s">
        <v>20</v>
      </c>
      <c r="AB4" s="10"/>
      <c r="AC4" s="11"/>
    </row>
    <row r="5" spans="1:29" ht="16.5" thickBot="1">
      <c r="A5" s="1"/>
      <c r="B5" s="12" t="s">
        <v>18</v>
      </c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17</v>
      </c>
      <c r="P5" s="14"/>
      <c r="Q5" s="14"/>
      <c r="R5" s="14"/>
      <c r="S5" s="14"/>
      <c r="T5" s="16"/>
      <c r="U5" s="16"/>
      <c r="V5" s="17">
        <v>42896</v>
      </c>
      <c r="W5" s="18"/>
      <c r="X5" s="18"/>
      <c r="Y5" s="18"/>
      <c r="Z5" s="16"/>
      <c r="AA5" s="19" t="s">
        <v>19</v>
      </c>
      <c r="AB5" s="20"/>
      <c r="AC5" s="21"/>
    </row>
    <row r="6" spans="1:29">
      <c r="A6" s="22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1</v>
      </c>
      <c r="U6" s="26"/>
      <c r="V6" s="27"/>
      <c r="W6" s="28" t="s">
        <v>2</v>
      </c>
      <c r="X6" s="29"/>
      <c r="Y6" s="29"/>
      <c r="Z6" s="30"/>
      <c r="AA6" s="30"/>
      <c r="AB6" s="30"/>
      <c r="AC6" s="31"/>
    </row>
    <row r="7" spans="1:29" ht="15.75" thickBot="1">
      <c r="A7" s="32"/>
      <c r="B7" s="33"/>
      <c r="C7" s="33"/>
      <c r="D7" s="33"/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5" t="s">
        <v>3</v>
      </c>
      <c r="U7" s="35" t="s">
        <v>4</v>
      </c>
      <c r="V7" s="36" t="s">
        <v>5</v>
      </c>
      <c r="W7" s="37">
        <v>0</v>
      </c>
      <c r="X7" s="38">
        <v>1</v>
      </c>
      <c r="Y7" s="38">
        <v>2</v>
      </c>
      <c r="Z7" s="38">
        <v>3</v>
      </c>
      <c r="AA7" s="38">
        <v>5</v>
      </c>
      <c r="AB7" s="39" t="s">
        <v>6</v>
      </c>
      <c r="AC7" s="40">
        <v>20</v>
      </c>
    </row>
    <row r="8" spans="1:29" ht="15.75" thickBot="1">
      <c r="A8" s="48">
        <v>1</v>
      </c>
      <c r="B8" s="49" t="s">
        <v>21</v>
      </c>
      <c r="C8" s="50" t="s">
        <v>22</v>
      </c>
      <c r="D8" s="50"/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/>
      <c r="P8" s="51"/>
      <c r="Q8" s="51"/>
      <c r="R8" s="51"/>
      <c r="S8" s="51"/>
      <c r="T8" s="52">
        <f t="shared" ref="T8:T39" si="0">IF(E8="","",SUM(E8:S8)+(COUNTIF(E8:S8,"5*")*5))</f>
        <v>0</v>
      </c>
      <c r="U8" s="53"/>
      <c r="V8" s="54">
        <f>SUM(T8:T10)+IF(ISNUMBER(U8),U8,0)+IF(ISNUMBER(U9),U9,0)+IF(ISNUMBER(U10),U10,0)</f>
        <v>2</v>
      </c>
      <c r="W8" s="55">
        <f>COUNTIF($E8:$S8,0)+COUNTIF($E9:$S9,0)+COUNTIF($E10:$S10,0)</f>
        <v>28</v>
      </c>
      <c r="X8" s="55">
        <f>COUNTIF($E8:$S8,1)+COUNTIF($E9:$S9,1)+COUNTIF($E10:$S10,1)</f>
        <v>2</v>
      </c>
      <c r="Y8" s="55">
        <f>COUNTIF($E8:$S8,2)+COUNTIF($E9:$S9,2)+COUNTIF($E10:$S10,2)</f>
        <v>0</v>
      </c>
      <c r="Z8" s="55">
        <f>COUNTIF($E8:$S8,3)+COUNTIF($E9:$S9,3)+COUNTIF($E10:$S10,3)</f>
        <v>0</v>
      </c>
      <c r="AA8" s="55">
        <f>COUNTIF($E8:$S8,5)+COUNTIF($E9:$S9,5)+COUNTIF($E10:$S10,5)</f>
        <v>0</v>
      </c>
      <c r="AB8" s="56">
        <f>COUNTIF($E8:$S8,"5*")+COUNTIF($E9:$S9,"5*")+COUNTIF($E10:$S10,"5*")</f>
        <v>0</v>
      </c>
      <c r="AC8" s="57">
        <f>COUNTIF($E8:$S8,20)+COUNTIF($E9:$S9,20)+COUNTIF($E10:$S10,20)</f>
        <v>0</v>
      </c>
    </row>
    <row r="9" spans="1:29" ht="16.5" thickBot="1">
      <c r="A9" s="58" t="s">
        <v>23</v>
      </c>
      <c r="B9" s="59" t="s">
        <v>24</v>
      </c>
      <c r="C9" s="59" t="s">
        <v>25</v>
      </c>
      <c r="D9" s="59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1</v>
      </c>
      <c r="O9" s="60"/>
      <c r="P9" s="60"/>
      <c r="Q9" s="60"/>
      <c r="R9" s="60"/>
      <c r="S9" s="60"/>
      <c r="T9" s="61">
        <f t="shared" si="0"/>
        <v>1</v>
      </c>
      <c r="U9" s="62"/>
      <c r="V9" s="63">
        <v>0.49930555555555539</v>
      </c>
      <c r="W9" s="64" t="s">
        <v>26</v>
      </c>
      <c r="X9" s="65"/>
      <c r="Y9" s="65"/>
      <c r="Z9" s="66"/>
      <c r="AA9" s="66"/>
      <c r="AB9" s="67"/>
      <c r="AC9" s="68" t="str">
        <f>TEXT( (V10-V9+0.00000000000001),"[hh].mm.ss")</f>
        <v>05.09.50</v>
      </c>
    </row>
    <row r="10" spans="1:29" ht="15.75" thickBot="1">
      <c r="A10" s="32" t="s">
        <v>27</v>
      </c>
      <c r="B10" s="33"/>
      <c r="C10" s="13"/>
      <c r="D10" s="14"/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1</v>
      </c>
      <c r="O10" s="69"/>
      <c r="P10" s="69"/>
      <c r="Q10" s="69"/>
      <c r="R10" s="69"/>
      <c r="S10" s="69"/>
      <c r="T10" s="70">
        <f t="shared" si="0"/>
        <v>1</v>
      </c>
      <c r="U10" s="71"/>
      <c r="V10" s="72">
        <v>0.71446759259259263</v>
      </c>
      <c r="W10" s="73" t="s">
        <v>28</v>
      </c>
      <c r="X10" s="74"/>
      <c r="Y10" s="74"/>
      <c r="Z10" s="75"/>
      <c r="AA10" s="76"/>
      <c r="AB10" s="77"/>
      <c r="AC10" s="78" t="str">
        <f>TEXT(IF($E8="","",(IF($E9="",T8/(15-(COUNTIF($E8:$S8,""))),(IF($E10="",(T8+T9)/(30-(COUNTIF($E8:$S8,"")+COUNTIF($E9:$S9,""))), (T8+T9+T10)/(45-(COUNTIF($E8:$S8,"")+COUNTIF($E9:$S9,"")+COUNTIF($E10:$S10,"")))))))),"0,00")</f>
        <v>0,07</v>
      </c>
    </row>
    <row r="11" spans="1:29" ht="15.75" thickBot="1">
      <c r="A11" s="48">
        <v>3</v>
      </c>
      <c r="B11" s="49" t="s">
        <v>29</v>
      </c>
      <c r="C11" s="50" t="s">
        <v>30</v>
      </c>
      <c r="D11" s="50"/>
      <c r="E11" s="51">
        <v>0</v>
      </c>
      <c r="F11" s="51">
        <v>2</v>
      </c>
      <c r="G11" s="51">
        <v>1</v>
      </c>
      <c r="H11" s="51">
        <v>0</v>
      </c>
      <c r="I11" s="51">
        <v>0</v>
      </c>
      <c r="J11" s="51">
        <v>0</v>
      </c>
      <c r="K11" s="51">
        <v>5</v>
      </c>
      <c r="L11" s="51">
        <v>0</v>
      </c>
      <c r="M11" s="51">
        <v>2</v>
      </c>
      <c r="N11" s="51">
        <v>1</v>
      </c>
      <c r="O11" s="51"/>
      <c r="P11" s="51"/>
      <c r="Q11" s="51"/>
      <c r="R11" s="51"/>
      <c r="S11" s="51"/>
      <c r="T11" s="52">
        <f t="shared" si="0"/>
        <v>11</v>
      </c>
      <c r="U11" s="53"/>
      <c r="V11" s="54">
        <f>SUM(T11:T13)+IF(ISNUMBER(U11),U11,0)+IF(ISNUMBER(U12),U12,0)+IF(ISNUMBER(U13),U13,0)</f>
        <v>31</v>
      </c>
      <c r="W11" s="55">
        <f>COUNTIF($E11:$S11,0)+COUNTIF($E12:$S12,0)+COUNTIF($E13:$S13,0)</f>
        <v>19</v>
      </c>
      <c r="X11" s="55">
        <f>COUNTIF($E11:$S11,1)+COUNTIF($E12:$S12,1)+COUNTIF($E13:$S13,1)</f>
        <v>4</v>
      </c>
      <c r="Y11" s="55">
        <f>COUNTIF($E11:$S11,2)+COUNTIF($E12:$S12,2)+COUNTIF($E13:$S13,2)</f>
        <v>2</v>
      </c>
      <c r="Z11" s="55">
        <f>COUNTIF($E11:$S11,3)+COUNTIF($E12:$S12,3)+COUNTIF($E13:$S13,3)</f>
        <v>1</v>
      </c>
      <c r="AA11" s="55">
        <f>COUNTIF($E11:$S11,5)+COUNTIF($E12:$S12,5)+COUNTIF($E13:$S13,5)</f>
        <v>4</v>
      </c>
      <c r="AB11" s="56">
        <f>COUNTIF($E11:$S11,"5*")+COUNTIF($E12:$S12,"5*")+COUNTIF($E13:$S13,"5*")</f>
        <v>0</v>
      </c>
      <c r="AC11" s="57">
        <f>COUNTIF($E11:$S11,20)+COUNTIF($E12:$S12,20)+COUNTIF($E13:$S13,20)</f>
        <v>0</v>
      </c>
    </row>
    <row r="12" spans="1:29" ht="16.5" thickBot="1">
      <c r="A12" s="58" t="s">
        <v>31</v>
      </c>
      <c r="B12" s="59" t="s">
        <v>24</v>
      </c>
      <c r="C12" s="59" t="s">
        <v>25</v>
      </c>
      <c r="D12" s="59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3</v>
      </c>
      <c r="L12" s="60">
        <v>0</v>
      </c>
      <c r="M12" s="60">
        <v>0</v>
      </c>
      <c r="N12" s="60">
        <v>5</v>
      </c>
      <c r="O12" s="60"/>
      <c r="P12" s="60"/>
      <c r="Q12" s="60"/>
      <c r="R12" s="60"/>
      <c r="S12" s="60"/>
      <c r="T12" s="61">
        <f t="shared" si="0"/>
        <v>8</v>
      </c>
      <c r="U12" s="62"/>
      <c r="V12" s="63">
        <v>0.49791666666666651</v>
      </c>
      <c r="W12" s="64" t="s">
        <v>26</v>
      </c>
      <c r="X12" s="65"/>
      <c r="Y12" s="65"/>
      <c r="Z12" s="66"/>
      <c r="AA12" s="66"/>
      <c r="AB12" s="67"/>
      <c r="AC12" s="68" t="str">
        <f>TEXT( (V13-V12+0.00000000000001),"[hh].mm.ss")</f>
        <v>05.09.00</v>
      </c>
    </row>
    <row r="13" spans="1:29" ht="15.75" thickBot="1">
      <c r="A13" s="32" t="s">
        <v>27</v>
      </c>
      <c r="B13" s="33"/>
      <c r="C13" s="13"/>
      <c r="D13" s="14"/>
      <c r="E13" s="69">
        <v>0</v>
      </c>
      <c r="F13" s="69">
        <v>0</v>
      </c>
      <c r="G13" s="69">
        <v>0</v>
      </c>
      <c r="H13" s="69">
        <v>5</v>
      </c>
      <c r="I13" s="69">
        <v>0</v>
      </c>
      <c r="J13" s="69">
        <v>0</v>
      </c>
      <c r="K13" s="69">
        <v>5</v>
      </c>
      <c r="L13" s="69">
        <v>0</v>
      </c>
      <c r="M13" s="69">
        <v>1</v>
      </c>
      <c r="N13" s="69">
        <v>1</v>
      </c>
      <c r="O13" s="69"/>
      <c r="P13" s="69"/>
      <c r="Q13" s="69"/>
      <c r="R13" s="69"/>
      <c r="S13" s="69"/>
      <c r="T13" s="70">
        <f t="shared" si="0"/>
        <v>12</v>
      </c>
      <c r="U13" s="71"/>
      <c r="V13" s="72">
        <v>0.71250000000000002</v>
      </c>
      <c r="W13" s="73" t="s">
        <v>28</v>
      </c>
      <c r="X13" s="74"/>
      <c r="Y13" s="74"/>
      <c r="Z13" s="75"/>
      <c r="AA13" s="76"/>
      <c r="AB13" s="77"/>
      <c r="AC13" s="78" t="str">
        <f>TEXT(IF($E11="","",(IF($E12="",T11/(15-(COUNTIF($E11:$S11,""))),(IF($E13="",(T11+T12)/(30-(COUNTIF($E11:$S11,"")+COUNTIF($E12:$S12,""))), (T11+T12+T13)/(45-(COUNTIF($E11:$S11,"")+COUNTIF($E12:$S12,"")+COUNTIF($E13:$S13,"")))))))),"0,00")</f>
        <v>1,03</v>
      </c>
    </row>
    <row r="14" spans="1:29" ht="15.75" thickBot="1">
      <c r="A14" s="48">
        <v>2</v>
      </c>
      <c r="B14" s="49" t="s">
        <v>32</v>
      </c>
      <c r="C14" s="50" t="s">
        <v>22</v>
      </c>
      <c r="D14" s="50"/>
      <c r="E14" s="51">
        <v>0</v>
      </c>
      <c r="F14" s="51">
        <v>0</v>
      </c>
      <c r="G14" s="51">
        <v>5</v>
      </c>
      <c r="H14" s="51">
        <v>0</v>
      </c>
      <c r="I14" s="51">
        <v>0</v>
      </c>
      <c r="J14" s="51">
        <v>5</v>
      </c>
      <c r="K14" s="51">
        <v>0</v>
      </c>
      <c r="L14" s="51">
        <v>0</v>
      </c>
      <c r="M14" s="51">
        <v>5</v>
      </c>
      <c r="N14" s="51">
        <v>0</v>
      </c>
      <c r="O14" s="51"/>
      <c r="P14" s="51"/>
      <c r="Q14" s="51"/>
      <c r="R14" s="51"/>
      <c r="S14" s="51"/>
      <c r="T14" s="52">
        <f t="shared" si="0"/>
        <v>15</v>
      </c>
      <c r="U14" s="53"/>
      <c r="V14" s="54">
        <f>SUM(T14:T16)+IF(ISNUMBER(U14),U14,0)+IF(ISNUMBER(U15),U15,0)+IF(ISNUMBER(U16),U16,0)</f>
        <v>36</v>
      </c>
      <c r="W14" s="55">
        <f>COUNTIF($E14:$S14,0)+COUNTIF($E15:$S15,0)+COUNTIF($E16:$S16,0)</f>
        <v>22</v>
      </c>
      <c r="X14" s="55">
        <f>COUNTIF($E14:$S14,1)+COUNTIF($E15:$S15,1)+COUNTIF($E16:$S16,1)</f>
        <v>1</v>
      </c>
      <c r="Y14" s="55">
        <f>COUNTIF($E14:$S14,2)+COUNTIF($E15:$S15,2)+COUNTIF($E16:$S16,2)</f>
        <v>0</v>
      </c>
      <c r="Z14" s="55">
        <f>COUNTIF($E14:$S14,3)+COUNTIF($E15:$S15,3)+COUNTIF($E16:$S16,3)</f>
        <v>0</v>
      </c>
      <c r="AA14" s="55">
        <f>COUNTIF($E14:$S14,5)+COUNTIF($E15:$S15,5)+COUNTIF($E16:$S16,5)</f>
        <v>7</v>
      </c>
      <c r="AB14" s="56">
        <f>COUNTIF($E14:$S14,"5*")+COUNTIF($E15:$S15,"5*")+COUNTIF($E16:$S16,"5*")</f>
        <v>0</v>
      </c>
      <c r="AC14" s="57">
        <f>COUNTIF($E14:$S14,20)+COUNTIF($E15:$S15,20)+COUNTIF($E16:$S16,20)</f>
        <v>0</v>
      </c>
    </row>
    <row r="15" spans="1:29" ht="16.5" thickBot="1">
      <c r="A15" s="58" t="s">
        <v>33</v>
      </c>
      <c r="B15" s="59" t="s">
        <v>24</v>
      </c>
      <c r="C15" s="59" t="s">
        <v>34</v>
      </c>
      <c r="D15" s="59"/>
      <c r="E15" s="60">
        <v>0</v>
      </c>
      <c r="F15" s="60">
        <v>0</v>
      </c>
      <c r="G15" s="60">
        <v>5</v>
      </c>
      <c r="H15" s="60">
        <v>0</v>
      </c>
      <c r="I15" s="60">
        <v>0</v>
      </c>
      <c r="J15" s="60">
        <v>0</v>
      </c>
      <c r="K15" s="60">
        <v>5</v>
      </c>
      <c r="L15" s="60">
        <v>0</v>
      </c>
      <c r="M15" s="60">
        <v>0</v>
      </c>
      <c r="N15" s="60">
        <v>0</v>
      </c>
      <c r="O15" s="60"/>
      <c r="P15" s="60"/>
      <c r="Q15" s="60"/>
      <c r="R15" s="60"/>
      <c r="S15" s="60"/>
      <c r="T15" s="61">
        <f t="shared" si="0"/>
        <v>10</v>
      </c>
      <c r="U15" s="62"/>
      <c r="V15" s="63">
        <v>0.49861111111111095</v>
      </c>
      <c r="W15" s="64" t="s">
        <v>26</v>
      </c>
      <c r="X15" s="65"/>
      <c r="Y15" s="65"/>
      <c r="Z15" s="66"/>
      <c r="AA15" s="66"/>
      <c r="AB15" s="67"/>
      <c r="AC15" s="68" t="str">
        <f>TEXT( (V16-V15+0.00000000000001),"[hh].mm.ss")</f>
        <v>05.42.00</v>
      </c>
    </row>
    <row r="16" spans="1:29" ht="15.75" thickBot="1">
      <c r="A16" s="32" t="s">
        <v>27</v>
      </c>
      <c r="B16" s="33"/>
      <c r="C16" s="13"/>
      <c r="D16" s="14"/>
      <c r="E16" s="69">
        <v>0</v>
      </c>
      <c r="F16" s="69">
        <v>1</v>
      </c>
      <c r="G16" s="69">
        <v>5</v>
      </c>
      <c r="H16" s="69">
        <v>0</v>
      </c>
      <c r="I16" s="69">
        <v>0</v>
      </c>
      <c r="J16" s="69">
        <v>0</v>
      </c>
      <c r="K16" s="69">
        <v>5</v>
      </c>
      <c r="L16" s="69">
        <v>0</v>
      </c>
      <c r="M16" s="69">
        <v>0</v>
      </c>
      <c r="N16" s="69">
        <v>0</v>
      </c>
      <c r="O16" s="69"/>
      <c r="P16" s="69"/>
      <c r="Q16" s="69"/>
      <c r="R16" s="69"/>
      <c r="S16" s="69"/>
      <c r="T16" s="70">
        <f t="shared" si="0"/>
        <v>11</v>
      </c>
      <c r="U16" s="71"/>
      <c r="V16" s="72">
        <v>0.73611111111111116</v>
      </c>
      <c r="W16" s="73" t="s">
        <v>28</v>
      </c>
      <c r="X16" s="74"/>
      <c r="Y16" s="74"/>
      <c r="Z16" s="75"/>
      <c r="AA16" s="76"/>
      <c r="AB16" s="77"/>
      <c r="AC16" s="78" t="str">
        <f>TEXT(IF($E14="","",(IF($E15="",T14/(15-(COUNTIF($E14:$S14,""))),(IF($E16="",(T14+T15)/(30-(COUNTIF($E14:$S14,"")+COUNTIF($E15:$S15,""))), (T14+T15+T16)/(45-(COUNTIF($E14:$S14,"")+COUNTIF($E15:$S15,"")+COUNTIF($E16:$S16,"")))))))),"0,00")</f>
        <v>1,20</v>
      </c>
    </row>
    <row r="17" spans="1:29" ht="15.75" thickBot="1">
      <c r="A17" s="48">
        <v>4</v>
      </c>
      <c r="B17" s="49" t="s">
        <v>29</v>
      </c>
      <c r="C17" s="50" t="s">
        <v>35</v>
      </c>
      <c r="D17" s="50"/>
      <c r="E17" s="51">
        <v>0</v>
      </c>
      <c r="F17" s="51">
        <v>1</v>
      </c>
      <c r="G17" s="51">
        <v>5</v>
      </c>
      <c r="H17" s="51">
        <v>5</v>
      </c>
      <c r="I17" s="51">
        <v>0</v>
      </c>
      <c r="J17" s="51">
        <v>5</v>
      </c>
      <c r="K17" s="51">
        <v>5</v>
      </c>
      <c r="L17" s="51">
        <v>3</v>
      </c>
      <c r="M17" s="51">
        <v>5</v>
      </c>
      <c r="N17" s="51">
        <v>5</v>
      </c>
      <c r="O17" s="51"/>
      <c r="P17" s="51"/>
      <c r="Q17" s="51"/>
      <c r="R17" s="51"/>
      <c r="S17" s="51"/>
      <c r="T17" s="52">
        <f t="shared" si="0"/>
        <v>34</v>
      </c>
      <c r="U17" s="53"/>
      <c r="V17" s="54">
        <f>SUM(T17:T19)+IF(ISNUMBER(U17),U17,0)+IF(ISNUMBER(U18),U18,0)+IF(ISNUMBER(U19),U19,0)</f>
        <v>89</v>
      </c>
      <c r="W17" s="55">
        <f>COUNTIF($E17:$S17,0)+COUNTIF($E18:$S18,0)+COUNTIF($E19:$S19,0)</f>
        <v>6</v>
      </c>
      <c r="X17" s="55">
        <f>COUNTIF($E17:$S17,1)+COUNTIF($E18:$S18,1)+COUNTIF($E19:$S19,1)</f>
        <v>5</v>
      </c>
      <c r="Y17" s="55">
        <f>COUNTIF($E17:$S17,2)+COUNTIF($E18:$S18,2)+COUNTIF($E19:$S19,2)</f>
        <v>1</v>
      </c>
      <c r="Z17" s="55">
        <f>COUNTIF($E17:$S17,3)+COUNTIF($E18:$S18,3)+COUNTIF($E19:$S19,3)</f>
        <v>4</v>
      </c>
      <c r="AA17" s="55">
        <f>COUNTIF($E17:$S17,5)+COUNTIF($E18:$S18,5)+COUNTIF($E19:$S19,5)</f>
        <v>14</v>
      </c>
      <c r="AB17" s="56">
        <f>COUNTIF($E17:$S17,"5*")+COUNTIF($E18:$S18,"5*")+COUNTIF($E19:$S19,"5*")</f>
        <v>0</v>
      </c>
      <c r="AC17" s="57">
        <f>COUNTIF($E17:$S17,20)+COUNTIF($E18:$S18,20)+COUNTIF($E19:$S19,20)</f>
        <v>0</v>
      </c>
    </row>
    <row r="18" spans="1:29" ht="16.5" thickBot="1">
      <c r="A18" s="58" t="s">
        <v>36</v>
      </c>
      <c r="B18" s="59" t="s">
        <v>24</v>
      </c>
      <c r="C18" s="59" t="s">
        <v>25</v>
      </c>
      <c r="D18" s="59"/>
      <c r="E18" s="60">
        <v>1</v>
      </c>
      <c r="F18" s="60">
        <v>5</v>
      </c>
      <c r="G18" s="60">
        <v>0</v>
      </c>
      <c r="H18" s="60">
        <v>0</v>
      </c>
      <c r="I18" s="60">
        <v>3</v>
      </c>
      <c r="J18" s="60">
        <v>5</v>
      </c>
      <c r="K18" s="60">
        <v>5</v>
      </c>
      <c r="L18" s="60">
        <v>1</v>
      </c>
      <c r="M18" s="60">
        <v>5</v>
      </c>
      <c r="N18" s="60">
        <v>5</v>
      </c>
      <c r="O18" s="60"/>
      <c r="P18" s="60"/>
      <c r="Q18" s="60"/>
      <c r="R18" s="60"/>
      <c r="S18" s="60"/>
      <c r="T18" s="61">
        <f t="shared" si="0"/>
        <v>30</v>
      </c>
      <c r="U18" s="62"/>
      <c r="V18" s="63">
        <v>0.49722222222222207</v>
      </c>
      <c r="W18" s="64" t="s">
        <v>26</v>
      </c>
      <c r="X18" s="65"/>
      <c r="Y18" s="65"/>
      <c r="Z18" s="66"/>
      <c r="AA18" s="66"/>
      <c r="AB18" s="67"/>
      <c r="AC18" s="68" t="str">
        <f>TEXT( (V19-V18+0.00000000000001),"[hh].mm.ss")</f>
        <v>05.42.46</v>
      </c>
    </row>
    <row r="19" spans="1:29" ht="15.75" thickBot="1">
      <c r="A19" s="32" t="s">
        <v>27</v>
      </c>
      <c r="B19" s="33"/>
      <c r="C19" s="13"/>
      <c r="D19" s="14"/>
      <c r="E19" s="69">
        <v>0</v>
      </c>
      <c r="F19" s="69">
        <v>5</v>
      </c>
      <c r="G19" s="69">
        <v>2</v>
      </c>
      <c r="H19" s="69">
        <v>1</v>
      </c>
      <c r="I19" s="69">
        <v>1</v>
      </c>
      <c r="J19" s="69">
        <v>0</v>
      </c>
      <c r="K19" s="69">
        <v>5</v>
      </c>
      <c r="L19" s="69">
        <v>5</v>
      </c>
      <c r="M19" s="69">
        <v>3</v>
      </c>
      <c r="N19" s="69">
        <v>3</v>
      </c>
      <c r="O19" s="69"/>
      <c r="P19" s="69"/>
      <c r="Q19" s="69"/>
      <c r="R19" s="69"/>
      <c r="S19" s="69"/>
      <c r="T19" s="70">
        <f t="shared" si="0"/>
        <v>25</v>
      </c>
      <c r="U19" s="71"/>
      <c r="V19" s="72">
        <v>0.73525462962962962</v>
      </c>
      <c r="W19" s="73" t="s">
        <v>28</v>
      </c>
      <c r="X19" s="74"/>
      <c r="Y19" s="74"/>
      <c r="Z19" s="75"/>
      <c r="AA19" s="76"/>
      <c r="AB19" s="77"/>
      <c r="AC19" s="78" t="str">
        <f>TEXT(IF($E17="","",(IF($E18="",T17/(15-(COUNTIF($E17:$S17,""))),(IF($E19="",(T17+T18)/(30-(COUNTIF($E17:$S17,"")+COUNTIF($E18:$S18,""))), (T17+T18+T19)/(45-(COUNTIF($E17:$S17,"")+COUNTIF($E18:$S18,"")+COUNTIF($E19:$S19,"")))))))),"0,00")</f>
        <v>2,97</v>
      </c>
    </row>
    <row r="20" spans="1:29" ht="15.75" thickBot="1">
      <c r="A20" s="48">
        <v>55</v>
      </c>
      <c r="B20" s="49" t="s">
        <v>37</v>
      </c>
      <c r="C20" s="50" t="s">
        <v>38</v>
      </c>
      <c r="D20" s="50"/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5</v>
      </c>
      <c r="L20" s="51">
        <v>0</v>
      </c>
      <c r="M20" s="51">
        <v>0</v>
      </c>
      <c r="N20" s="51">
        <v>1</v>
      </c>
      <c r="O20" s="51"/>
      <c r="P20" s="51"/>
      <c r="Q20" s="51"/>
      <c r="R20" s="51"/>
      <c r="S20" s="51"/>
      <c r="T20" s="52">
        <f t="shared" si="0"/>
        <v>7</v>
      </c>
      <c r="U20" s="53"/>
      <c r="V20" s="54">
        <f>SUM(T20:T22)+IF(ISNUMBER(U20),U20,0)+IF(ISNUMBER(U21),U21,0)+IF(ISNUMBER(U22),U22,0)</f>
        <v>11</v>
      </c>
      <c r="W20" s="55">
        <f>COUNTIF($E20:$S20,0)+COUNTIF($E21:$S21,0)+COUNTIF($E22:$S22,0)</f>
        <v>24</v>
      </c>
      <c r="X20" s="55">
        <f>COUNTIF($E20:$S20,1)+COUNTIF($E21:$S21,1)+COUNTIF($E22:$S22,1)</f>
        <v>4</v>
      </c>
      <c r="Y20" s="55">
        <f>COUNTIF($E20:$S20,2)+COUNTIF($E21:$S21,2)+COUNTIF($E22:$S22,2)</f>
        <v>1</v>
      </c>
      <c r="Z20" s="55">
        <f>COUNTIF($E20:$S20,3)+COUNTIF($E21:$S21,3)+COUNTIF($E22:$S22,3)</f>
        <v>0</v>
      </c>
      <c r="AA20" s="55">
        <f>COUNTIF($E20:$S20,5)+COUNTIF($E21:$S21,5)+COUNTIF($E22:$S22,5)</f>
        <v>1</v>
      </c>
      <c r="AB20" s="56">
        <f>COUNTIF($E20:$S20,"5*")+COUNTIF($E21:$S21,"5*")+COUNTIF($E22:$S22,"5*")</f>
        <v>0</v>
      </c>
      <c r="AC20" s="57">
        <f>COUNTIF($E20:$S20,20)+COUNTIF($E21:$S21,20)+COUNTIF($E22:$S22,20)</f>
        <v>0</v>
      </c>
    </row>
    <row r="21" spans="1:29" ht="16.5" thickBot="1">
      <c r="A21" s="58" t="s">
        <v>101</v>
      </c>
      <c r="B21" s="59" t="s">
        <v>24</v>
      </c>
      <c r="C21" s="59" t="s">
        <v>39</v>
      </c>
      <c r="D21" s="59"/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1</v>
      </c>
      <c r="O21" s="60"/>
      <c r="P21" s="60"/>
      <c r="Q21" s="60"/>
      <c r="R21" s="60"/>
      <c r="S21" s="60"/>
      <c r="T21" s="61">
        <f t="shared" si="0"/>
        <v>1</v>
      </c>
      <c r="U21" s="62"/>
      <c r="V21" s="63">
        <v>0.49652777777777762</v>
      </c>
      <c r="W21" s="64" t="s">
        <v>26</v>
      </c>
      <c r="X21" s="65"/>
      <c r="Y21" s="65"/>
      <c r="Z21" s="66"/>
      <c r="AA21" s="66"/>
      <c r="AB21" s="67"/>
      <c r="AC21" s="68" t="str">
        <f>TEXT( (V22-V21+0.00000000000001),"[hh].mm.ss")</f>
        <v>04.40.02</v>
      </c>
    </row>
    <row r="22" spans="1:29" ht="15.75" thickBot="1">
      <c r="A22" s="32" t="s">
        <v>27</v>
      </c>
      <c r="B22" s="33"/>
      <c r="C22" s="13"/>
      <c r="D22" s="14"/>
      <c r="E22" s="69">
        <v>0</v>
      </c>
      <c r="F22" s="69">
        <v>0</v>
      </c>
      <c r="G22" s="69">
        <v>0</v>
      </c>
      <c r="H22" s="69">
        <v>1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2</v>
      </c>
      <c r="O22" s="69"/>
      <c r="P22" s="69"/>
      <c r="Q22" s="69"/>
      <c r="R22" s="69"/>
      <c r="S22" s="69"/>
      <c r="T22" s="70">
        <f t="shared" si="0"/>
        <v>3</v>
      </c>
      <c r="U22" s="71"/>
      <c r="V22" s="72">
        <v>0.6909953703703704</v>
      </c>
      <c r="W22" s="73" t="s">
        <v>28</v>
      </c>
      <c r="X22" s="74"/>
      <c r="Y22" s="74"/>
      <c r="Z22" s="75"/>
      <c r="AA22" s="76"/>
      <c r="AB22" s="77"/>
      <c r="AC22" s="78" t="str">
        <f>TEXT(IF($E20="","",(IF($E21="",T20/(15-(COUNTIF($E20:$S20,""))),(IF($E22="",(T20+T21)/(30-(COUNTIF($E20:$S20,"")+COUNTIF($E21:$S21,""))), (T20+T21+T22)/(45-(COUNTIF($E20:$S20,"")+COUNTIF($E21:$S21,"")+COUNTIF($E22:$S22,"")))))))),"0,00")</f>
        <v>0,37</v>
      </c>
    </row>
    <row r="23" spans="1:29" ht="15.75" thickBot="1">
      <c r="A23" s="48">
        <v>66</v>
      </c>
      <c r="B23" s="49" t="s">
        <v>40</v>
      </c>
      <c r="C23" s="50" t="s">
        <v>41</v>
      </c>
      <c r="D23" s="50"/>
      <c r="E23" s="51">
        <v>2</v>
      </c>
      <c r="F23" s="51">
        <v>0</v>
      </c>
      <c r="G23" s="51">
        <v>0</v>
      </c>
      <c r="H23" s="51">
        <v>1</v>
      </c>
      <c r="I23" s="51">
        <v>5</v>
      </c>
      <c r="J23" s="51">
        <v>0</v>
      </c>
      <c r="K23" s="51">
        <v>1</v>
      </c>
      <c r="L23" s="51">
        <v>0</v>
      </c>
      <c r="M23" s="51">
        <v>1</v>
      </c>
      <c r="N23" s="51">
        <v>2</v>
      </c>
      <c r="O23" s="51"/>
      <c r="P23" s="51"/>
      <c r="Q23" s="51"/>
      <c r="R23" s="51"/>
      <c r="S23" s="51"/>
      <c r="T23" s="52">
        <f t="shared" si="0"/>
        <v>12</v>
      </c>
      <c r="U23" s="53"/>
      <c r="V23" s="54">
        <f>SUM(T23:T25)+IF(ISNUMBER(U23),U23,0)+IF(ISNUMBER(U24),U24,0)+IF(ISNUMBER(U25),U25,0)</f>
        <v>27</v>
      </c>
      <c r="W23" s="55">
        <f>COUNTIF($E23:$S23,0)+COUNTIF($E24:$S24,0)+COUNTIF($E25:$S25,0)</f>
        <v>18</v>
      </c>
      <c r="X23" s="55">
        <f>COUNTIF($E23:$S23,1)+COUNTIF($E24:$S24,1)+COUNTIF($E25:$S25,1)</f>
        <v>6</v>
      </c>
      <c r="Y23" s="55">
        <f>COUNTIF($E23:$S23,2)+COUNTIF($E24:$S24,2)+COUNTIF($E25:$S25,2)</f>
        <v>3</v>
      </c>
      <c r="Z23" s="55">
        <f>COUNTIF($E23:$S23,3)+COUNTIF($E24:$S24,3)+COUNTIF($E25:$S25,3)</f>
        <v>0</v>
      </c>
      <c r="AA23" s="55">
        <f>COUNTIF($E23:$S23,5)+COUNTIF($E24:$S24,5)+COUNTIF($E25:$S25,5)</f>
        <v>3</v>
      </c>
      <c r="AB23" s="56">
        <f>COUNTIF($E23:$S23,"5*")+COUNTIF($E24:$S24,"5*")+COUNTIF($E25:$S25,"5*")</f>
        <v>0</v>
      </c>
      <c r="AC23" s="57">
        <f>COUNTIF($E23:$S23,20)+COUNTIF($E24:$S24,20)+COUNTIF($E25:$S25,20)</f>
        <v>0</v>
      </c>
    </row>
    <row r="24" spans="1:29" ht="16.5" thickBot="1">
      <c r="A24" s="58" t="s">
        <v>102</v>
      </c>
      <c r="B24" s="59" t="s">
        <v>24</v>
      </c>
      <c r="C24" s="59" t="s">
        <v>42</v>
      </c>
      <c r="D24" s="59"/>
      <c r="E24" s="60">
        <v>0</v>
      </c>
      <c r="F24" s="60">
        <v>0</v>
      </c>
      <c r="G24" s="60">
        <v>1</v>
      </c>
      <c r="H24" s="60">
        <v>0</v>
      </c>
      <c r="I24" s="60">
        <v>5</v>
      </c>
      <c r="J24" s="60">
        <v>0</v>
      </c>
      <c r="K24" s="60">
        <v>0</v>
      </c>
      <c r="L24" s="60">
        <v>0</v>
      </c>
      <c r="M24" s="60">
        <v>2</v>
      </c>
      <c r="N24" s="60">
        <v>5</v>
      </c>
      <c r="O24" s="60"/>
      <c r="P24" s="60"/>
      <c r="Q24" s="60"/>
      <c r="R24" s="60"/>
      <c r="S24" s="60"/>
      <c r="T24" s="61">
        <f t="shared" si="0"/>
        <v>13</v>
      </c>
      <c r="U24" s="62"/>
      <c r="V24" s="63">
        <v>0.49583333333333318</v>
      </c>
      <c r="W24" s="64" t="s">
        <v>26</v>
      </c>
      <c r="X24" s="65"/>
      <c r="Y24" s="65"/>
      <c r="Z24" s="66"/>
      <c r="AA24" s="66"/>
      <c r="AB24" s="67"/>
      <c r="AC24" s="68" t="str">
        <f>TEXT( (V25-V24+0.00000000000001),"[hh].mm.ss")</f>
        <v>04.41.03</v>
      </c>
    </row>
    <row r="25" spans="1:29" ht="15.75" thickBot="1">
      <c r="A25" s="32" t="s">
        <v>27</v>
      </c>
      <c r="B25" s="33"/>
      <c r="C25" s="13"/>
      <c r="D25" s="14"/>
      <c r="E25" s="69">
        <v>0</v>
      </c>
      <c r="F25" s="69">
        <v>0</v>
      </c>
      <c r="G25" s="69">
        <v>0</v>
      </c>
      <c r="H25" s="69">
        <v>1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1</v>
      </c>
      <c r="O25" s="69"/>
      <c r="P25" s="69"/>
      <c r="Q25" s="69"/>
      <c r="R25" s="69"/>
      <c r="S25" s="69"/>
      <c r="T25" s="70">
        <f t="shared" si="0"/>
        <v>2</v>
      </c>
      <c r="U25" s="71"/>
      <c r="V25" s="72">
        <v>0.69100694444444455</v>
      </c>
      <c r="W25" s="73" t="s">
        <v>28</v>
      </c>
      <c r="X25" s="74"/>
      <c r="Y25" s="74"/>
      <c r="Z25" s="75"/>
      <c r="AA25" s="76"/>
      <c r="AB25" s="77"/>
      <c r="AC25" s="78" t="str">
        <f>TEXT(IF($E23="","",(IF($E24="",T23/(15-(COUNTIF($E23:$S23,""))),(IF($E25="",(T23+T24)/(30-(COUNTIF($E23:$S23,"")+COUNTIF($E24:$S24,""))), (T23+T24+T25)/(45-(COUNTIF($E23:$S23,"")+COUNTIF($E24:$S24,"")+COUNTIF($E25:$S25,"")))))))),"0,00")</f>
        <v>0,90</v>
      </c>
    </row>
    <row r="26" spans="1:29" ht="15.75" thickBot="1">
      <c r="A26" s="48">
        <v>77</v>
      </c>
      <c r="B26" s="49" t="s">
        <v>43</v>
      </c>
      <c r="C26" s="50" t="s">
        <v>44</v>
      </c>
      <c r="D26" s="50"/>
      <c r="E26" s="51">
        <v>5</v>
      </c>
      <c r="F26" s="51">
        <v>1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5</v>
      </c>
      <c r="N26" s="51">
        <v>5</v>
      </c>
      <c r="O26" s="51"/>
      <c r="P26" s="51"/>
      <c r="Q26" s="51"/>
      <c r="R26" s="51"/>
      <c r="S26" s="51"/>
      <c r="T26" s="52">
        <f t="shared" si="0"/>
        <v>16</v>
      </c>
      <c r="U26" s="53"/>
      <c r="V26" s="54">
        <f>SUM(T26:T28)+IF(ISNUMBER(U26),U26,0)+IF(ISNUMBER(U27),U27,0)+IF(ISNUMBER(U28),U28,0)</f>
        <v>44</v>
      </c>
      <c r="W26" s="55">
        <f>COUNTIF($E26:$S26,0)+COUNTIF($E27:$S27,0)+COUNTIF($E28:$S28,0)</f>
        <v>16</v>
      </c>
      <c r="X26" s="55">
        <f>COUNTIF($E26:$S26,1)+COUNTIF($E27:$S27,1)+COUNTIF($E28:$S28,1)</f>
        <v>4</v>
      </c>
      <c r="Y26" s="55">
        <f>COUNTIF($E26:$S26,2)+COUNTIF($E27:$S27,2)+COUNTIF($E28:$S28,2)</f>
        <v>2</v>
      </c>
      <c r="Z26" s="55">
        <f>COUNTIF($E26:$S26,3)+COUNTIF($E27:$S27,3)+COUNTIF($E28:$S28,3)</f>
        <v>2</v>
      </c>
      <c r="AA26" s="55">
        <f>COUNTIF($E26:$S26,5)+COUNTIF($E27:$S27,5)+COUNTIF($E28:$S28,5)</f>
        <v>6</v>
      </c>
      <c r="AB26" s="56">
        <f>COUNTIF($E26:$S26,"5*")+COUNTIF($E27:$S27,"5*")+COUNTIF($E28:$S28,"5*")</f>
        <v>0</v>
      </c>
      <c r="AC26" s="57">
        <f>COUNTIF($E26:$S26,20)+COUNTIF($E27:$S27,20)+COUNTIF($E28:$S28,20)</f>
        <v>0</v>
      </c>
    </row>
    <row r="27" spans="1:29" ht="16.5" thickBot="1">
      <c r="A27" s="58" t="s">
        <v>103</v>
      </c>
      <c r="B27" s="59" t="s">
        <v>24</v>
      </c>
      <c r="C27" s="59" t="s">
        <v>39</v>
      </c>
      <c r="D27" s="59"/>
      <c r="E27" s="60">
        <v>0</v>
      </c>
      <c r="F27" s="60">
        <v>0</v>
      </c>
      <c r="G27" s="60">
        <v>0</v>
      </c>
      <c r="H27" s="60">
        <v>0</v>
      </c>
      <c r="I27" s="60">
        <v>2</v>
      </c>
      <c r="J27" s="60">
        <v>0</v>
      </c>
      <c r="K27" s="60">
        <v>0</v>
      </c>
      <c r="L27" s="60">
        <v>0</v>
      </c>
      <c r="M27" s="60">
        <v>1</v>
      </c>
      <c r="N27" s="60">
        <v>5</v>
      </c>
      <c r="O27" s="60"/>
      <c r="P27" s="60"/>
      <c r="Q27" s="60"/>
      <c r="R27" s="60"/>
      <c r="S27" s="60"/>
      <c r="T27" s="61">
        <f t="shared" si="0"/>
        <v>8</v>
      </c>
      <c r="U27" s="62"/>
      <c r="V27" s="63">
        <v>0.49513888888888874</v>
      </c>
      <c r="W27" s="64" t="s">
        <v>26</v>
      </c>
      <c r="X27" s="65"/>
      <c r="Y27" s="65"/>
      <c r="Z27" s="66"/>
      <c r="AA27" s="66"/>
      <c r="AB27" s="67"/>
      <c r="AC27" s="68" t="str">
        <f>TEXT( (V28-V27+0.00000000000001),"[hh].mm.ss")</f>
        <v>04.37.20</v>
      </c>
    </row>
    <row r="28" spans="1:29" ht="15.75" thickBot="1">
      <c r="A28" s="32" t="s">
        <v>27</v>
      </c>
      <c r="B28" s="33"/>
      <c r="C28" s="13"/>
      <c r="D28" s="14"/>
      <c r="E28" s="69">
        <v>5</v>
      </c>
      <c r="F28" s="69">
        <v>0</v>
      </c>
      <c r="G28" s="69">
        <v>0</v>
      </c>
      <c r="H28" s="69">
        <v>5</v>
      </c>
      <c r="I28" s="69">
        <v>3</v>
      </c>
      <c r="J28" s="69">
        <v>0</v>
      </c>
      <c r="K28" s="69">
        <v>1</v>
      </c>
      <c r="L28" s="69">
        <v>2</v>
      </c>
      <c r="M28" s="69">
        <v>1</v>
      </c>
      <c r="N28" s="69">
        <v>3</v>
      </c>
      <c r="O28" s="69"/>
      <c r="P28" s="69"/>
      <c r="Q28" s="69"/>
      <c r="R28" s="69"/>
      <c r="S28" s="69"/>
      <c r="T28" s="70">
        <f t="shared" si="0"/>
        <v>20</v>
      </c>
      <c r="U28" s="71"/>
      <c r="V28" s="72">
        <v>0.68773148148148155</v>
      </c>
      <c r="W28" s="73" t="s">
        <v>28</v>
      </c>
      <c r="X28" s="74"/>
      <c r="Y28" s="74"/>
      <c r="Z28" s="75"/>
      <c r="AA28" s="76"/>
      <c r="AB28" s="77"/>
      <c r="AC28" s="78" t="str">
        <f>TEXT(IF($E26="","",(IF($E27="",T26/(15-(COUNTIF($E26:$S26,""))),(IF($E28="",(T26+T27)/(30-(COUNTIF($E26:$S26,"")+COUNTIF($E27:$S27,""))), (T26+T27+T28)/(45-(COUNTIF($E26:$S26,"")+COUNTIF($E27:$S27,"")+COUNTIF($E28:$S28,"")))))))),"0,00")</f>
        <v>1,47</v>
      </c>
    </row>
    <row r="29" spans="1:29" ht="15.75" thickBot="1">
      <c r="A29" s="48">
        <v>56</v>
      </c>
      <c r="B29" s="49" t="s">
        <v>45</v>
      </c>
      <c r="C29" s="50" t="s">
        <v>46</v>
      </c>
      <c r="D29" s="50"/>
      <c r="E29" s="51">
        <v>5</v>
      </c>
      <c r="F29" s="51">
        <v>5</v>
      </c>
      <c r="G29" s="51">
        <v>5</v>
      </c>
      <c r="H29" s="51">
        <v>5</v>
      </c>
      <c r="I29" s="51">
        <v>0</v>
      </c>
      <c r="J29" s="51">
        <v>0</v>
      </c>
      <c r="K29" s="51">
        <v>5</v>
      </c>
      <c r="L29" s="51">
        <v>0</v>
      </c>
      <c r="M29" s="51">
        <v>3</v>
      </c>
      <c r="N29" s="51">
        <v>3</v>
      </c>
      <c r="O29" s="51"/>
      <c r="P29" s="51"/>
      <c r="Q29" s="51"/>
      <c r="R29" s="51"/>
      <c r="S29" s="51"/>
      <c r="T29" s="52">
        <f t="shared" si="0"/>
        <v>31</v>
      </c>
      <c r="U29" s="53"/>
      <c r="V29" s="54">
        <f>SUM(T29:T31)+IF(ISNUMBER(U29),U29,0)+IF(ISNUMBER(U30),U30,0)+IF(ISNUMBER(U31),U31,0)</f>
        <v>78</v>
      </c>
      <c r="W29" s="55">
        <f>COUNTIF($E29:$S29,0)+COUNTIF($E30:$S30,0)+COUNTIF($E31:$S31,0)</f>
        <v>9</v>
      </c>
      <c r="X29" s="55">
        <f>COUNTIF($E29:$S29,1)+COUNTIF($E30:$S30,1)+COUNTIF($E31:$S31,1)</f>
        <v>3</v>
      </c>
      <c r="Y29" s="55">
        <f>COUNTIF($E29:$S29,2)+COUNTIF($E30:$S30,2)+COUNTIF($E31:$S31,2)</f>
        <v>1</v>
      </c>
      <c r="Z29" s="55">
        <f>COUNTIF($E29:$S29,3)+COUNTIF($E30:$S30,3)+COUNTIF($E31:$S31,3)</f>
        <v>6</v>
      </c>
      <c r="AA29" s="55">
        <f>COUNTIF($E29:$S29,5)+COUNTIF($E30:$S30,5)+COUNTIF($E31:$S31,5)</f>
        <v>11</v>
      </c>
      <c r="AB29" s="56">
        <f>COUNTIF($E29:$S29,"5*")+COUNTIF($E30:$S30,"5*")+COUNTIF($E31:$S31,"5*")</f>
        <v>0</v>
      </c>
      <c r="AC29" s="57">
        <f>COUNTIF($E29:$S29,20)+COUNTIF($E30:$S30,20)+COUNTIF($E31:$S31,20)</f>
        <v>0</v>
      </c>
    </row>
    <row r="30" spans="1:29" ht="16.5" thickBot="1">
      <c r="A30" s="58" t="s">
        <v>104</v>
      </c>
      <c r="B30" s="59" t="s">
        <v>47</v>
      </c>
      <c r="C30" s="59" t="s">
        <v>25</v>
      </c>
      <c r="D30" s="59"/>
      <c r="E30" s="60">
        <v>0</v>
      </c>
      <c r="F30" s="60">
        <v>0</v>
      </c>
      <c r="G30" s="60">
        <v>0</v>
      </c>
      <c r="H30" s="60">
        <v>1</v>
      </c>
      <c r="I30" s="60">
        <v>0</v>
      </c>
      <c r="J30" s="60">
        <v>1</v>
      </c>
      <c r="K30" s="60">
        <v>5</v>
      </c>
      <c r="L30" s="60">
        <v>5</v>
      </c>
      <c r="M30" s="60">
        <v>3</v>
      </c>
      <c r="N30" s="60">
        <v>3</v>
      </c>
      <c r="O30" s="60"/>
      <c r="P30" s="60"/>
      <c r="Q30" s="60"/>
      <c r="R30" s="60"/>
      <c r="S30" s="60"/>
      <c r="T30" s="61">
        <f t="shared" si="0"/>
        <v>18</v>
      </c>
      <c r="U30" s="62"/>
      <c r="V30" s="63">
        <v>0.4944444444444443</v>
      </c>
      <c r="W30" s="64" t="s">
        <v>26</v>
      </c>
      <c r="X30" s="65"/>
      <c r="Y30" s="65"/>
      <c r="Z30" s="66"/>
      <c r="AA30" s="66"/>
      <c r="AB30" s="67"/>
      <c r="AC30" s="68" t="str">
        <f>TEXT( (V31-V30+0.00000000000001),"[hh].mm.ss")</f>
        <v>04.40.54</v>
      </c>
    </row>
    <row r="31" spans="1:29" ht="15.75" thickBot="1">
      <c r="A31" s="32" t="s">
        <v>27</v>
      </c>
      <c r="B31" s="33"/>
      <c r="C31" s="13"/>
      <c r="D31" s="14"/>
      <c r="E31" s="69">
        <v>5</v>
      </c>
      <c r="F31" s="69">
        <v>1</v>
      </c>
      <c r="G31" s="69">
        <v>0</v>
      </c>
      <c r="H31" s="69">
        <v>3</v>
      </c>
      <c r="I31" s="69">
        <v>0</v>
      </c>
      <c r="J31" s="69">
        <v>5</v>
      </c>
      <c r="K31" s="69">
        <v>5</v>
      </c>
      <c r="L31" s="69">
        <v>5</v>
      </c>
      <c r="M31" s="69">
        <v>2</v>
      </c>
      <c r="N31" s="69">
        <v>3</v>
      </c>
      <c r="O31" s="69"/>
      <c r="P31" s="69"/>
      <c r="Q31" s="69"/>
      <c r="R31" s="69"/>
      <c r="S31" s="69"/>
      <c r="T31" s="70">
        <f t="shared" si="0"/>
        <v>29</v>
      </c>
      <c r="U31" s="71"/>
      <c r="V31" s="72">
        <v>0.68951388888888887</v>
      </c>
      <c r="W31" s="73" t="s">
        <v>28</v>
      </c>
      <c r="X31" s="74"/>
      <c r="Y31" s="74"/>
      <c r="Z31" s="75"/>
      <c r="AA31" s="76"/>
      <c r="AB31" s="77"/>
      <c r="AC31" s="78" t="str">
        <f>TEXT(IF($E29="","",(IF($E30="",T29/(15-(COUNTIF($E29:$S29,""))),(IF($E31="",(T29+T30)/(30-(COUNTIF($E29:$S29,"")+COUNTIF($E30:$S30,""))), (T29+T30+T31)/(45-(COUNTIF($E29:$S29,"")+COUNTIF($E30:$S30,"")+COUNTIF($E31:$S31,"")))))))),"0,00")</f>
        <v>2,60</v>
      </c>
    </row>
    <row r="32" spans="1:29" ht="15.75" thickBot="1">
      <c r="A32" s="48">
        <v>64</v>
      </c>
      <c r="B32" s="49" t="s">
        <v>48</v>
      </c>
      <c r="C32" s="50" t="s">
        <v>49</v>
      </c>
      <c r="D32" s="50"/>
      <c r="E32" s="51">
        <v>1</v>
      </c>
      <c r="F32" s="51">
        <v>5</v>
      </c>
      <c r="G32" s="51">
        <v>1</v>
      </c>
      <c r="H32" s="51">
        <v>5</v>
      </c>
      <c r="I32" s="51">
        <v>3</v>
      </c>
      <c r="J32" s="51">
        <v>1</v>
      </c>
      <c r="K32" s="51">
        <v>3</v>
      </c>
      <c r="L32" s="51">
        <v>0</v>
      </c>
      <c r="M32" s="51">
        <v>5</v>
      </c>
      <c r="N32" s="51">
        <v>5</v>
      </c>
      <c r="O32" s="51"/>
      <c r="P32" s="51"/>
      <c r="Q32" s="51"/>
      <c r="R32" s="51"/>
      <c r="S32" s="51"/>
      <c r="T32" s="52">
        <f t="shared" si="0"/>
        <v>29</v>
      </c>
      <c r="U32" s="53"/>
      <c r="V32" s="54">
        <f>SUM(T32:T34)+IF(ISNUMBER(U32),U32,0)+IF(ISNUMBER(U33),U33,0)+IF(ISNUMBER(U34),U34,0)</f>
        <v>88</v>
      </c>
      <c r="W32" s="55">
        <f>COUNTIF($E32:$S32,0)+COUNTIF($E33:$S33,0)+COUNTIF($E34:$S34,0)</f>
        <v>3</v>
      </c>
      <c r="X32" s="55">
        <f>COUNTIF($E32:$S32,1)+COUNTIF($E33:$S33,1)+COUNTIF($E34:$S34,1)</f>
        <v>7</v>
      </c>
      <c r="Y32" s="55">
        <f>COUNTIF($E32:$S32,2)+COUNTIF($E33:$S33,2)+COUNTIF($E34:$S34,2)</f>
        <v>3</v>
      </c>
      <c r="Z32" s="55">
        <f>COUNTIF($E32:$S32,3)+COUNTIF($E33:$S33,3)+COUNTIF($E34:$S34,3)</f>
        <v>5</v>
      </c>
      <c r="AA32" s="55">
        <f>COUNTIF($E32:$S32,5)+COUNTIF($E33:$S33,5)+COUNTIF($E34:$S34,5)</f>
        <v>12</v>
      </c>
      <c r="AB32" s="56">
        <f>COUNTIF($E32:$S32,"5*")+COUNTIF($E33:$S33,"5*")+COUNTIF($E34:$S34,"5*")</f>
        <v>0</v>
      </c>
      <c r="AC32" s="57">
        <f>COUNTIF($E32:$S32,20)+COUNTIF($E33:$S33,20)+COUNTIF($E34:$S34,20)</f>
        <v>0</v>
      </c>
    </row>
    <row r="33" spans="1:29" ht="16.5" thickBot="1">
      <c r="A33" s="58" t="s">
        <v>105</v>
      </c>
      <c r="B33" s="59" t="s">
        <v>51</v>
      </c>
      <c r="C33" s="59" t="s">
        <v>42</v>
      </c>
      <c r="D33" s="59"/>
      <c r="E33" s="60">
        <v>2</v>
      </c>
      <c r="F33" s="60">
        <v>1</v>
      </c>
      <c r="G33" s="60">
        <v>1</v>
      </c>
      <c r="H33" s="60">
        <v>5</v>
      </c>
      <c r="I33" s="60">
        <v>1</v>
      </c>
      <c r="J33" s="60">
        <v>5</v>
      </c>
      <c r="K33" s="60">
        <v>2</v>
      </c>
      <c r="L33" s="60">
        <v>5</v>
      </c>
      <c r="M33" s="60">
        <v>3</v>
      </c>
      <c r="N33" s="60">
        <v>5</v>
      </c>
      <c r="O33" s="60"/>
      <c r="P33" s="60"/>
      <c r="Q33" s="60"/>
      <c r="R33" s="60"/>
      <c r="S33" s="60"/>
      <c r="T33" s="61">
        <f t="shared" si="0"/>
        <v>30</v>
      </c>
      <c r="U33" s="62"/>
      <c r="V33" s="63">
        <v>0.49374999999999986</v>
      </c>
      <c r="W33" s="64" t="s">
        <v>26</v>
      </c>
      <c r="X33" s="65"/>
      <c r="Y33" s="65"/>
      <c r="Z33" s="66"/>
      <c r="AA33" s="66"/>
      <c r="AB33" s="67"/>
      <c r="AC33" s="68" t="str">
        <f>TEXT( (V34-V33+0.00000000000001),"[hh].mm.ss")</f>
        <v>04.34.18</v>
      </c>
    </row>
    <row r="34" spans="1:29" ht="15.75" thickBot="1">
      <c r="A34" s="32" t="s">
        <v>27</v>
      </c>
      <c r="B34" s="33"/>
      <c r="C34" s="13"/>
      <c r="D34" s="14"/>
      <c r="E34" s="69">
        <v>2</v>
      </c>
      <c r="F34" s="69">
        <v>5</v>
      </c>
      <c r="G34" s="69">
        <v>0</v>
      </c>
      <c r="H34" s="69">
        <v>3</v>
      </c>
      <c r="I34" s="69">
        <v>0</v>
      </c>
      <c r="J34" s="69">
        <v>5</v>
      </c>
      <c r="K34" s="69">
        <v>1</v>
      </c>
      <c r="L34" s="69">
        <v>5</v>
      </c>
      <c r="M34" s="69">
        <v>3</v>
      </c>
      <c r="N34" s="69">
        <v>5</v>
      </c>
      <c r="O34" s="69"/>
      <c r="P34" s="69"/>
      <c r="Q34" s="69"/>
      <c r="R34" s="69"/>
      <c r="S34" s="69"/>
      <c r="T34" s="70">
        <f t="shared" si="0"/>
        <v>29</v>
      </c>
      <c r="U34" s="71"/>
      <c r="V34" s="72">
        <v>0.68423611111111116</v>
      </c>
      <c r="W34" s="73" t="s">
        <v>28</v>
      </c>
      <c r="X34" s="74"/>
      <c r="Y34" s="74"/>
      <c r="Z34" s="75"/>
      <c r="AA34" s="76"/>
      <c r="AB34" s="77"/>
      <c r="AC34" s="78" t="str">
        <f>TEXT(IF($E32="","",(IF($E33="",T32/(15-(COUNTIF($E32:$S32,""))),(IF($E34="",(T32+T33)/(30-(COUNTIF($E32:$S32,"")+COUNTIF($E33:$S33,""))), (T32+T33+T34)/(45-(COUNTIF($E32:$S32,"")+COUNTIF($E33:$S33,"")+COUNTIF($E34:$S34,"")))))))),"0,00")</f>
        <v>2,93</v>
      </c>
    </row>
    <row r="35" spans="1:29" ht="15.75" thickBot="1">
      <c r="A35" s="48">
        <v>53</v>
      </c>
      <c r="B35" s="49" t="s">
        <v>52</v>
      </c>
      <c r="C35" s="50" t="s">
        <v>53</v>
      </c>
      <c r="D35" s="50"/>
      <c r="E35" s="51">
        <v>1</v>
      </c>
      <c r="F35" s="51">
        <v>5</v>
      </c>
      <c r="G35" s="51">
        <v>5</v>
      </c>
      <c r="H35" s="51">
        <v>3</v>
      </c>
      <c r="I35" s="51">
        <v>5</v>
      </c>
      <c r="J35" s="51">
        <v>5</v>
      </c>
      <c r="K35" s="51">
        <v>5</v>
      </c>
      <c r="L35" s="51">
        <v>0</v>
      </c>
      <c r="M35" s="51">
        <v>5</v>
      </c>
      <c r="N35" s="51">
        <v>5</v>
      </c>
      <c r="O35" s="51"/>
      <c r="P35" s="51"/>
      <c r="Q35" s="51"/>
      <c r="R35" s="51"/>
      <c r="S35" s="51"/>
      <c r="T35" s="52">
        <f t="shared" si="0"/>
        <v>39</v>
      </c>
      <c r="U35" s="53"/>
      <c r="V35" s="54">
        <f>SUM(T35:T37)+IF(ISNUMBER(U35),U35,0)+IF(ISNUMBER(U36),U36,0)+IF(ISNUMBER(U37),U37,0)</f>
        <v>139</v>
      </c>
      <c r="W35" s="55">
        <f>COUNTIF($E35:$S35,0)+COUNTIF($E36:$S36,0)+COUNTIF($E37:$S37,0)</f>
        <v>1</v>
      </c>
      <c r="X35" s="55">
        <f>COUNTIF($E35:$S35,1)+COUNTIF($E36:$S36,1)+COUNTIF($E37:$S37,1)</f>
        <v>1</v>
      </c>
      <c r="Y35" s="55">
        <f>COUNTIF($E35:$S35,2)+COUNTIF($E36:$S36,2)+COUNTIF($E37:$S37,2)</f>
        <v>0</v>
      </c>
      <c r="Z35" s="55">
        <f>COUNTIF($E35:$S35,3)+COUNTIF($E36:$S36,3)+COUNTIF($E37:$S37,3)</f>
        <v>1</v>
      </c>
      <c r="AA35" s="55">
        <f>COUNTIF($E35:$S35,5)+COUNTIF($E36:$S36,5)+COUNTIF($E37:$S37,5)</f>
        <v>27</v>
      </c>
      <c r="AB35" s="56">
        <f>COUNTIF($E35:$S35,"5*")+COUNTIF($E36:$S36,"5*")+COUNTIF($E37:$S37,"5*")</f>
        <v>0</v>
      </c>
      <c r="AC35" s="57">
        <f>COUNTIF($E35:$S35,20)+COUNTIF($E36:$S36,20)+COUNTIF($E37:$S37,20)</f>
        <v>0</v>
      </c>
    </row>
    <row r="36" spans="1:29" ht="16.5" thickBot="1">
      <c r="A36" s="58" t="s">
        <v>106</v>
      </c>
      <c r="B36" s="59" t="s">
        <v>24</v>
      </c>
      <c r="C36" s="59" t="s">
        <v>55</v>
      </c>
      <c r="D36" s="59"/>
      <c r="E36" s="60">
        <v>5</v>
      </c>
      <c r="F36" s="60">
        <v>5</v>
      </c>
      <c r="G36" s="60">
        <v>5</v>
      </c>
      <c r="H36" s="60">
        <v>5</v>
      </c>
      <c r="I36" s="60">
        <v>5</v>
      </c>
      <c r="J36" s="60">
        <v>5</v>
      </c>
      <c r="K36" s="60">
        <v>5</v>
      </c>
      <c r="L36" s="60">
        <v>5</v>
      </c>
      <c r="M36" s="60">
        <v>5</v>
      </c>
      <c r="N36" s="60">
        <v>5</v>
      </c>
      <c r="O36" s="60"/>
      <c r="P36" s="60"/>
      <c r="Q36" s="60"/>
      <c r="R36" s="60"/>
      <c r="S36" s="60"/>
      <c r="T36" s="61">
        <f t="shared" si="0"/>
        <v>50</v>
      </c>
      <c r="U36" s="62"/>
      <c r="V36" s="63">
        <v>0.49166666666666653</v>
      </c>
      <c r="W36" s="64" t="s">
        <v>26</v>
      </c>
      <c r="X36" s="65"/>
      <c r="Y36" s="65"/>
      <c r="Z36" s="66"/>
      <c r="AA36" s="66"/>
      <c r="AB36" s="67"/>
      <c r="AC36" s="68" t="str">
        <f>TEXT( (V37-V36+0.00000000000001),"[hh].mm.ss")</f>
        <v>04.00.12</v>
      </c>
    </row>
    <row r="37" spans="1:29" ht="15.75" thickBot="1">
      <c r="A37" s="32" t="s">
        <v>27</v>
      </c>
      <c r="B37" s="33"/>
      <c r="C37" s="13"/>
      <c r="D37" s="14"/>
      <c r="E37" s="69">
        <v>5</v>
      </c>
      <c r="F37" s="69">
        <v>5</v>
      </c>
      <c r="G37" s="69">
        <v>5</v>
      </c>
      <c r="H37" s="69">
        <v>5</v>
      </c>
      <c r="I37" s="69">
        <v>5</v>
      </c>
      <c r="J37" s="69">
        <v>5</v>
      </c>
      <c r="K37" s="69">
        <v>5</v>
      </c>
      <c r="L37" s="69">
        <v>5</v>
      </c>
      <c r="M37" s="69">
        <v>5</v>
      </c>
      <c r="N37" s="69">
        <v>5</v>
      </c>
      <c r="O37" s="69"/>
      <c r="P37" s="69"/>
      <c r="Q37" s="69"/>
      <c r="R37" s="69"/>
      <c r="S37" s="69"/>
      <c r="T37" s="70">
        <f t="shared" si="0"/>
        <v>50</v>
      </c>
      <c r="U37" s="71"/>
      <c r="V37" s="72">
        <v>0.65847222222222224</v>
      </c>
      <c r="W37" s="73" t="s">
        <v>28</v>
      </c>
      <c r="X37" s="74"/>
      <c r="Y37" s="74"/>
      <c r="Z37" s="75"/>
      <c r="AA37" s="76"/>
      <c r="AB37" s="77"/>
      <c r="AC37" s="78" t="str">
        <f>TEXT(IF($E35="","",(IF($E36="",T35/(15-(COUNTIF($E35:$S35,""))),(IF($E37="",(T35+T36)/(30-(COUNTIF($E35:$S35,"")+COUNTIF($E36:$S36,""))), (T35+T36+T37)/(45-(COUNTIF($E35:$S35,"")+COUNTIF($E36:$S36,"")+COUNTIF($E37:$S37,"")))))))),"0,00")</f>
        <v>4,63</v>
      </c>
    </row>
    <row r="38" spans="1:29" ht="15.75" thickBot="1">
      <c r="A38" s="48">
        <v>139</v>
      </c>
      <c r="B38" s="49" t="s">
        <v>56</v>
      </c>
      <c r="C38" s="50" t="s">
        <v>57</v>
      </c>
      <c r="D38" s="50"/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/>
      <c r="P38" s="51"/>
      <c r="Q38" s="51"/>
      <c r="R38" s="51"/>
      <c r="S38" s="51"/>
      <c r="T38" s="52">
        <f t="shared" si="0"/>
        <v>0</v>
      </c>
      <c r="U38" s="53"/>
      <c r="V38" s="54">
        <f>SUM(T38:T40)+IF(ISNUMBER(U38),U38,0)+IF(ISNUMBER(U39),U39,0)+IF(ISNUMBER(U40),U40,0)</f>
        <v>2</v>
      </c>
      <c r="W38" s="55">
        <f>COUNTIF($E38:$S38,0)+COUNTIF($E39:$S39,0)+COUNTIF($E40:$S40,0)</f>
        <v>28</v>
      </c>
      <c r="X38" s="55">
        <f>COUNTIF($E38:$S38,1)+COUNTIF($E39:$S39,1)+COUNTIF($E40:$S40,1)</f>
        <v>2</v>
      </c>
      <c r="Y38" s="55">
        <f>COUNTIF($E38:$S38,2)+COUNTIF($E39:$S39,2)+COUNTIF($E40:$S40,2)</f>
        <v>0</v>
      </c>
      <c r="Z38" s="55">
        <f>COUNTIF($E38:$S38,3)+COUNTIF($E39:$S39,3)+COUNTIF($E40:$S40,3)</f>
        <v>0</v>
      </c>
      <c r="AA38" s="55">
        <f>COUNTIF($E38:$S38,5)+COUNTIF($E39:$S39,5)+COUNTIF($E40:$S40,5)</f>
        <v>0</v>
      </c>
      <c r="AB38" s="56">
        <f>COUNTIF($E38:$S38,"5*")+COUNTIF($E39:$S39,"5*")+COUNTIF($E40:$S40,"5*")</f>
        <v>0</v>
      </c>
      <c r="AC38" s="57">
        <f>COUNTIF($E38:$S38,20)+COUNTIF($E39:$S39,20)+COUNTIF($E40:$S40,20)</f>
        <v>0</v>
      </c>
    </row>
    <row r="39" spans="1:29" ht="16.5" thickBot="1">
      <c r="A39" s="58" t="s">
        <v>107</v>
      </c>
      <c r="B39" s="59" t="s">
        <v>24</v>
      </c>
      <c r="C39" s="59" t="s">
        <v>55</v>
      </c>
      <c r="D39" s="59"/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1</v>
      </c>
      <c r="N39" s="60">
        <v>0</v>
      </c>
      <c r="O39" s="60"/>
      <c r="P39" s="60"/>
      <c r="Q39" s="60"/>
      <c r="R39" s="60"/>
      <c r="S39" s="60"/>
      <c r="T39" s="61">
        <f t="shared" si="0"/>
        <v>1</v>
      </c>
      <c r="U39" s="62"/>
      <c r="V39" s="63">
        <v>0.49027777777777765</v>
      </c>
      <c r="W39" s="64" t="s">
        <v>26</v>
      </c>
      <c r="X39" s="65"/>
      <c r="Y39" s="65"/>
      <c r="Z39" s="66"/>
      <c r="AA39" s="66"/>
      <c r="AB39" s="67"/>
      <c r="AC39" s="68" t="str">
        <f>TEXT( (V40-V39+0.00000000000001),"[hh].mm.ss")</f>
        <v>04.57.32</v>
      </c>
    </row>
    <row r="40" spans="1:29" ht="15.75" thickBot="1">
      <c r="A40" s="32" t="s">
        <v>27</v>
      </c>
      <c r="B40" s="33"/>
      <c r="C40" s="13"/>
      <c r="D40" s="14"/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1</v>
      </c>
      <c r="O40" s="69"/>
      <c r="P40" s="69"/>
      <c r="Q40" s="69"/>
      <c r="R40" s="69"/>
      <c r="S40" s="69"/>
      <c r="T40" s="70">
        <f t="shared" ref="T40:T71" si="1">IF(E40="","",SUM(E40:S40)+(COUNTIF(E40:S40,"5*")*5))</f>
        <v>1</v>
      </c>
      <c r="U40" s="71"/>
      <c r="V40" s="72">
        <v>0.6968981481481481</v>
      </c>
      <c r="W40" s="73" t="s">
        <v>28</v>
      </c>
      <c r="X40" s="74"/>
      <c r="Y40" s="74"/>
      <c r="Z40" s="75"/>
      <c r="AA40" s="76"/>
      <c r="AB40" s="77"/>
      <c r="AC40" s="78" t="str">
        <f>TEXT(IF($E38="","",(IF($E39="",T38/(15-(COUNTIF($E38:$S38,""))),(IF($E40="",(T38+T39)/(30-(COUNTIF($E38:$S38,"")+COUNTIF($E39:$S39,""))), (T38+T39+T40)/(45-(COUNTIF($E38:$S38,"")+COUNTIF($E39:$S39,"")+COUNTIF($E40:$S40,"")))))))),"0,00")</f>
        <v>0,07</v>
      </c>
    </row>
    <row r="41" spans="1:29" ht="15.75" thickBot="1">
      <c r="A41" s="48">
        <v>147</v>
      </c>
      <c r="B41" s="49" t="s">
        <v>58</v>
      </c>
      <c r="C41" s="50" t="s">
        <v>41</v>
      </c>
      <c r="D41" s="50"/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1</v>
      </c>
      <c r="N41" s="51">
        <v>1</v>
      </c>
      <c r="O41" s="51"/>
      <c r="P41" s="51"/>
      <c r="Q41" s="51"/>
      <c r="R41" s="51"/>
      <c r="S41" s="51"/>
      <c r="T41" s="52">
        <f t="shared" si="1"/>
        <v>2</v>
      </c>
      <c r="U41" s="53"/>
      <c r="V41" s="54">
        <f>SUM(T41:T43)+IF(ISNUMBER(U41),U41,0)+IF(ISNUMBER(U42),U42,0)+IF(ISNUMBER(U43),U43,0)</f>
        <v>3</v>
      </c>
      <c r="W41" s="55">
        <f>COUNTIF($E41:$S41,0)+COUNTIF($E42:$S42,0)+COUNTIF($E43:$S43,0)</f>
        <v>27</v>
      </c>
      <c r="X41" s="55">
        <f>COUNTIF($E41:$S41,1)+COUNTIF($E42:$S42,1)+COUNTIF($E43:$S43,1)</f>
        <v>3</v>
      </c>
      <c r="Y41" s="55">
        <f>COUNTIF($E41:$S41,2)+COUNTIF($E42:$S42,2)+COUNTIF($E43:$S43,2)</f>
        <v>0</v>
      </c>
      <c r="Z41" s="55">
        <f>COUNTIF($E41:$S41,3)+COUNTIF($E42:$S42,3)+COUNTIF($E43:$S43,3)</f>
        <v>0</v>
      </c>
      <c r="AA41" s="55">
        <f>COUNTIF($E41:$S41,5)+COUNTIF($E42:$S42,5)+COUNTIF($E43:$S43,5)</f>
        <v>0</v>
      </c>
      <c r="AB41" s="56">
        <f>COUNTIF($E41:$S41,"5*")+COUNTIF($E42:$S42,"5*")+COUNTIF($E43:$S43,"5*")</f>
        <v>0</v>
      </c>
      <c r="AC41" s="57">
        <f>COUNTIF($E41:$S41,20)+COUNTIF($E42:$S42,20)+COUNTIF($E43:$S43,20)</f>
        <v>0</v>
      </c>
    </row>
    <row r="42" spans="1:29" ht="16.5" thickBot="1">
      <c r="A42" s="58" t="s">
        <v>108</v>
      </c>
      <c r="B42" s="59" t="s">
        <v>24</v>
      </c>
      <c r="C42" s="59" t="s">
        <v>55</v>
      </c>
      <c r="D42" s="59"/>
      <c r="E42" s="60">
        <v>0</v>
      </c>
      <c r="F42" s="60">
        <v>0</v>
      </c>
      <c r="G42" s="60">
        <v>1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60"/>
      <c r="Q42" s="60"/>
      <c r="R42" s="60"/>
      <c r="S42" s="60"/>
      <c r="T42" s="61">
        <f t="shared" si="1"/>
        <v>1</v>
      </c>
      <c r="U42" s="62"/>
      <c r="V42" s="63">
        <v>0.4895833333333332</v>
      </c>
      <c r="W42" s="64" t="s">
        <v>26</v>
      </c>
      <c r="X42" s="65"/>
      <c r="Y42" s="65"/>
      <c r="Z42" s="66"/>
      <c r="AA42" s="66"/>
      <c r="AB42" s="67"/>
      <c r="AC42" s="68" t="str">
        <f>TEXT( (V43-V42+0.00000000000001),"[hh].mm.ss")</f>
        <v>04.27.18</v>
      </c>
    </row>
    <row r="43" spans="1:29" ht="15.75" thickBot="1">
      <c r="A43" s="32" t="s">
        <v>27</v>
      </c>
      <c r="B43" s="33"/>
      <c r="C43" s="13"/>
      <c r="D43" s="14"/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/>
      <c r="P43" s="69"/>
      <c r="Q43" s="69"/>
      <c r="R43" s="69"/>
      <c r="S43" s="69"/>
      <c r="T43" s="70">
        <f t="shared" si="1"/>
        <v>0</v>
      </c>
      <c r="U43" s="71"/>
      <c r="V43" s="72">
        <v>0.6752083333333333</v>
      </c>
      <c r="W43" s="73" t="s">
        <v>28</v>
      </c>
      <c r="X43" s="74"/>
      <c r="Y43" s="74"/>
      <c r="Z43" s="75"/>
      <c r="AA43" s="76"/>
      <c r="AB43" s="77"/>
      <c r="AC43" s="78" t="str">
        <f>TEXT(IF($E41="","",(IF($E42="",T41/(15-(COUNTIF($E41:$S41,""))),(IF($E43="",(T41+T42)/(30-(COUNTIF($E41:$S41,"")+COUNTIF($E42:$S42,""))), (T41+T42+T43)/(45-(COUNTIF($E41:$S41,"")+COUNTIF($E42:$S42,"")+COUNTIF($E43:$S43,"")))))))),"0,00")</f>
        <v>0,10</v>
      </c>
    </row>
    <row r="44" spans="1:29" ht="15.75" thickBot="1">
      <c r="A44" s="48">
        <v>148</v>
      </c>
      <c r="B44" s="49" t="s">
        <v>59</v>
      </c>
      <c r="C44" s="50" t="s">
        <v>60</v>
      </c>
      <c r="D44" s="50"/>
      <c r="E44" s="51">
        <v>0</v>
      </c>
      <c r="F44" s="51">
        <v>0</v>
      </c>
      <c r="G44" s="51">
        <v>1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2</v>
      </c>
      <c r="N44" s="51">
        <v>0</v>
      </c>
      <c r="O44" s="51"/>
      <c r="P44" s="51"/>
      <c r="Q44" s="51"/>
      <c r="R44" s="51"/>
      <c r="S44" s="51"/>
      <c r="T44" s="52">
        <f t="shared" si="1"/>
        <v>3</v>
      </c>
      <c r="U44" s="53"/>
      <c r="V44" s="54">
        <f>SUM(T44:T46)+IF(ISNUMBER(U44),U44,0)+IF(ISNUMBER(U45),U45,0)+IF(ISNUMBER(U46),U46,0)</f>
        <v>7</v>
      </c>
      <c r="W44" s="55">
        <f>COUNTIF($E44:$S44,0)+COUNTIF($E45:$S45,0)+COUNTIF($E46:$S46,0)</f>
        <v>24</v>
      </c>
      <c r="X44" s="55">
        <f>COUNTIF($E44:$S44,1)+COUNTIF($E45:$S45,1)+COUNTIF($E46:$S46,1)</f>
        <v>5</v>
      </c>
      <c r="Y44" s="55">
        <f>COUNTIF($E44:$S44,2)+COUNTIF($E45:$S45,2)+COUNTIF($E46:$S46,2)</f>
        <v>1</v>
      </c>
      <c r="Z44" s="55">
        <f>COUNTIF($E44:$S44,3)+COUNTIF($E45:$S45,3)+COUNTIF($E46:$S46,3)</f>
        <v>0</v>
      </c>
      <c r="AA44" s="55">
        <f>COUNTIF($E44:$S44,5)+COUNTIF($E45:$S45,5)+COUNTIF($E46:$S46,5)</f>
        <v>0</v>
      </c>
      <c r="AB44" s="56">
        <f>COUNTIF($E44:$S44,"5*")+COUNTIF($E45:$S45,"5*")+COUNTIF($E46:$S46,"5*")</f>
        <v>0</v>
      </c>
      <c r="AC44" s="57">
        <f>COUNTIF($E44:$S44,20)+COUNTIF($E45:$S45,20)+COUNTIF($E46:$S46,20)</f>
        <v>0</v>
      </c>
    </row>
    <row r="45" spans="1:29" ht="16.5" thickBot="1">
      <c r="A45" s="58" t="s">
        <v>109</v>
      </c>
      <c r="B45" s="59" t="s">
        <v>47</v>
      </c>
      <c r="C45" s="59" t="s">
        <v>42</v>
      </c>
      <c r="D45" s="59"/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1</v>
      </c>
      <c r="N45" s="60">
        <v>1</v>
      </c>
      <c r="O45" s="60"/>
      <c r="P45" s="60"/>
      <c r="Q45" s="60"/>
      <c r="R45" s="60"/>
      <c r="S45" s="60"/>
      <c r="T45" s="61">
        <f t="shared" si="1"/>
        <v>2</v>
      </c>
      <c r="U45" s="62"/>
      <c r="V45" s="63">
        <v>0.47708333333333325</v>
      </c>
      <c r="W45" s="64" t="s">
        <v>26</v>
      </c>
      <c r="X45" s="65"/>
      <c r="Y45" s="65"/>
      <c r="Z45" s="66"/>
      <c r="AA45" s="66"/>
      <c r="AB45" s="67"/>
      <c r="AC45" s="68" t="str">
        <f>TEXT( (V46-V45+0.00000000000001),"[hh].mm.ss")</f>
        <v>05.23.16</v>
      </c>
    </row>
    <row r="46" spans="1:29" ht="15.75" thickBot="1">
      <c r="A46" s="32" t="s">
        <v>27</v>
      </c>
      <c r="B46" s="33"/>
      <c r="C46" s="13"/>
      <c r="D46" s="14"/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1</v>
      </c>
      <c r="N46" s="69">
        <v>1</v>
      </c>
      <c r="O46" s="69"/>
      <c r="P46" s="69"/>
      <c r="Q46" s="69"/>
      <c r="R46" s="69"/>
      <c r="S46" s="69"/>
      <c r="T46" s="70">
        <f t="shared" si="1"/>
        <v>2</v>
      </c>
      <c r="U46" s="71"/>
      <c r="V46" s="72">
        <v>0.70157407407407402</v>
      </c>
      <c r="W46" s="73" t="s">
        <v>28</v>
      </c>
      <c r="X46" s="74"/>
      <c r="Y46" s="74"/>
      <c r="Z46" s="75"/>
      <c r="AA46" s="76"/>
      <c r="AB46" s="77"/>
      <c r="AC46" s="78" t="str">
        <f>TEXT(IF($E44="","",(IF($E45="",T44/(15-(COUNTIF($E44:$S44,""))),(IF($E46="",(T44+T45)/(30-(COUNTIF($E44:$S44,"")+COUNTIF($E45:$S45,""))), (T44+T45+T46)/(45-(COUNTIF($E44:$S44,"")+COUNTIF($E45:$S45,"")+COUNTIF($E46:$S46,"")))))))),"0,00")</f>
        <v>0,23</v>
      </c>
    </row>
    <row r="47" spans="1:29" ht="15.75" thickBot="1">
      <c r="A47" s="48">
        <v>111</v>
      </c>
      <c r="B47" s="49" t="s">
        <v>61</v>
      </c>
      <c r="C47" s="50" t="s">
        <v>62</v>
      </c>
      <c r="D47" s="50"/>
      <c r="E47" s="51">
        <v>3</v>
      </c>
      <c r="F47" s="51">
        <v>0</v>
      </c>
      <c r="G47" s="51">
        <v>1</v>
      </c>
      <c r="H47" s="51">
        <v>0</v>
      </c>
      <c r="I47" s="51">
        <v>2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/>
      <c r="P47" s="51"/>
      <c r="Q47" s="51"/>
      <c r="R47" s="51"/>
      <c r="S47" s="51"/>
      <c r="T47" s="52">
        <f t="shared" si="1"/>
        <v>6</v>
      </c>
      <c r="U47" s="53"/>
      <c r="V47" s="54">
        <f>SUM(T47:T49)+IF(ISNUMBER(U47),U47,0)+IF(ISNUMBER(U48),U48,0)+IF(ISNUMBER(U49),U49,0)</f>
        <v>9</v>
      </c>
      <c r="W47" s="55">
        <f>COUNTIF($E47:$S47,0)+COUNTIF($E48:$S48,0)+COUNTIF($E49:$S49,0)</f>
        <v>25</v>
      </c>
      <c r="X47" s="55">
        <f>COUNTIF($E47:$S47,1)+COUNTIF($E48:$S48,1)+COUNTIF($E49:$S49,1)</f>
        <v>2</v>
      </c>
      <c r="Y47" s="55">
        <f>COUNTIF($E47:$S47,2)+COUNTIF($E48:$S48,2)+COUNTIF($E49:$S49,2)</f>
        <v>2</v>
      </c>
      <c r="Z47" s="55">
        <f>COUNTIF($E47:$S47,3)+COUNTIF($E48:$S48,3)+COUNTIF($E49:$S49,3)</f>
        <v>1</v>
      </c>
      <c r="AA47" s="55">
        <f>COUNTIF($E47:$S47,5)+COUNTIF($E48:$S48,5)+COUNTIF($E49:$S49,5)</f>
        <v>0</v>
      </c>
      <c r="AB47" s="56">
        <f>COUNTIF($E47:$S47,"5*")+COUNTIF($E48:$S48,"5*")+COUNTIF($E49:$S49,"5*")</f>
        <v>0</v>
      </c>
      <c r="AC47" s="57">
        <f>COUNTIF($E47:$S47,20)+COUNTIF($E48:$S48,20)+COUNTIF($E49:$S49,20)</f>
        <v>0</v>
      </c>
    </row>
    <row r="48" spans="1:29" ht="16.5" thickBot="1">
      <c r="A48" s="58" t="s">
        <v>110</v>
      </c>
      <c r="B48" s="59" t="s">
        <v>47</v>
      </c>
      <c r="C48" s="59" t="s">
        <v>42</v>
      </c>
      <c r="D48" s="59"/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2</v>
      </c>
      <c r="N48" s="60">
        <v>1</v>
      </c>
      <c r="O48" s="60"/>
      <c r="P48" s="60"/>
      <c r="Q48" s="60"/>
      <c r="R48" s="60"/>
      <c r="S48" s="60"/>
      <c r="T48" s="61">
        <f t="shared" si="1"/>
        <v>3</v>
      </c>
      <c r="U48" s="62"/>
      <c r="V48" s="63">
        <v>0.48819444444444432</v>
      </c>
      <c r="W48" s="64" t="s">
        <v>26</v>
      </c>
      <c r="X48" s="65"/>
      <c r="Y48" s="65"/>
      <c r="Z48" s="66"/>
      <c r="AA48" s="66"/>
      <c r="AB48" s="67"/>
      <c r="AC48" s="68" t="str">
        <f>TEXT( (V49-V48+0.00000000000001),"[hh].mm.ss")</f>
        <v>04.58.00</v>
      </c>
    </row>
    <row r="49" spans="1:29" ht="15.75" thickBot="1">
      <c r="A49" s="32" t="s">
        <v>27</v>
      </c>
      <c r="B49" s="33"/>
      <c r="C49" s="13"/>
      <c r="D49" s="14"/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/>
      <c r="P49" s="69"/>
      <c r="Q49" s="69"/>
      <c r="R49" s="69"/>
      <c r="S49" s="69"/>
      <c r="T49" s="70">
        <f t="shared" si="1"/>
        <v>0</v>
      </c>
      <c r="U49" s="71"/>
      <c r="V49" s="72">
        <v>0.69513888888888886</v>
      </c>
      <c r="W49" s="73" t="s">
        <v>28</v>
      </c>
      <c r="X49" s="74"/>
      <c r="Y49" s="74"/>
      <c r="Z49" s="75"/>
      <c r="AA49" s="76"/>
      <c r="AB49" s="77"/>
      <c r="AC49" s="78" t="str">
        <f>TEXT(IF($E47="","",(IF($E48="",T47/(15-(COUNTIF($E47:$S47,""))),(IF($E49="",(T47+T48)/(30-(COUNTIF($E47:$S47,"")+COUNTIF($E48:$S48,""))), (T47+T48+T49)/(45-(COUNTIF($E47:$S47,"")+COUNTIF($E48:$S48,"")+COUNTIF($E49:$S49,"")))))))),"0,00")</f>
        <v>0,30</v>
      </c>
    </row>
    <row r="50" spans="1:29" ht="15.75" thickBot="1">
      <c r="A50" s="48">
        <v>103</v>
      </c>
      <c r="B50" s="49" t="s">
        <v>62</v>
      </c>
      <c r="C50" s="50" t="s">
        <v>63</v>
      </c>
      <c r="D50" s="50"/>
      <c r="E50" s="51">
        <v>0</v>
      </c>
      <c r="F50" s="51">
        <v>0</v>
      </c>
      <c r="G50" s="51">
        <v>0</v>
      </c>
      <c r="H50" s="51">
        <v>0</v>
      </c>
      <c r="I50" s="51">
        <v>5</v>
      </c>
      <c r="J50" s="51">
        <v>0</v>
      </c>
      <c r="K50" s="51">
        <v>0</v>
      </c>
      <c r="L50" s="51">
        <v>0</v>
      </c>
      <c r="M50" s="51">
        <v>5</v>
      </c>
      <c r="N50" s="51">
        <v>1</v>
      </c>
      <c r="O50" s="51"/>
      <c r="P50" s="51"/>
      <c r="Q50" s="51"/>
      <c r="R50" s="51"/>
      <c r="S50" s="51"/>
      <c r="T50" s="52">
        <f t="shared" si="1"/>
        <v>11</v>
      </c>
      <c r="U50" s="53"/>
      <c r="V50" s="54">
        <f>SUM(T50:T52)+IF(ISNUMBER(U50),U50,0)+IF(ISNUMBER(U51),U51,0)+IF(ISNUMBER(U52),U52,0)</f>
        <v>14</v>
      </c>
      <c r="W50" s="55">
        <f>COUNTIF($E50:$S50,0)+COUNTIF($E51:$S51,0)+COUNTIF($E52:$S52,0)</f>
        <v>25</v>
      </c>
      <c r="X50" s="55">
        <f>COUNTIF($E50:$S50,1)+COUNTIF($E51:$S51,1)+COUNTIF($E52:$S52,1)</f>
        <v>2</v>
      </c>
      <c r="Y50" s="55">
        <f>COUNTIF($E50:$S50,2)+COUNTIF($E51:$S51,2)+COUNTIF($E52:$S52,2)</f>
        <v>1</v>
      </c>
      <c r="Z50" s="55">
        <f>COUNTIF($E50:$S50,3)+COUNTIF($E51:$S51,3)+COUNTIF($E52:$S52,3)</f>
        <v>0</v>
      </c>
      <c r="AA50" s="55">
        <f>COUNTIF($E50:$S50,5)+COUNTIF($E51:$S51,5)+COUNTIF($E52:$S52,5)</f>
        <v>2</v>
      </c>
      <c r="AB50" s="56">
        <f>COUNTIF($E50:$S50,"5*")+COUNTIF($E51:$S51,"5*")+COUNTIF($E52:$S52,"5*")</f>
        <v>0</v>
      </c>
      <c r="AC50" s="57">
        <f>COUNTIF($E50:$S50,20)+COUNTIF($E51:$S51,20)+COUNTIF($E52:$S52,20)</f>
        <v>0</v>
      </c>
    </row>
    <row r="51" spans="1:29" ht="16.5" thickBot="1">
      <c r="A51" s="58" t="s">
        <v>111</v>
      </c>
      <c r="B51" s="59" t="s">
        <v>24</v>
      </c>
      <c r="C51" s="59" t="s">
        <v>64</v>
      </c>
      <c r="D51" s="59"/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1</v>
      </c>
      <c r="N51" s="60">
        <v>0</v>
      </c>
      <c r="O51" s="60"/>
      <c r="P51" s="60"/>
      <c r="Q51" s="60"/>
      <c r="R51" s="60"/>
      <c r="S51" s="60"/>
      <c r="T51" s="61">
        <f t="shared" si="1"/>
        <v>1</v>
      </c>
      <c r="U51" s="62"/>
      <c r="V51" s="63">
        <v>0.48888888888888876</v>
      </c>
      <c r="W51" s="64" t="s">
        <v>26</v>
      </c>
      <c r="X51" s="65"/>
      <c r="Y51" s="65"/>
      <c r="Z51" s="66"/>
      <c r="AA51" s="66"/>
      <c r="AB51" s="67"/>
      <c r="AC51" s="68" t="str">
        <f>TEXT( (V52-V51+0.00000000000001),"[hh].mm.ss")</f>
        <v>08.57.14</v>
      </c>
    </row>
    <row r="52" spans="1:29" ht="15.75" thickBot="1">
      <c r="A52" s="32" t="s">
        <v>27</v>
      </c>
      <c r="B52" s="33"/>
      <c r="C52" s="13"/>
      <c r="D52" s="14"/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2</v>
      </c>
      <c r="N52" s="69">
        <v>0</v>
      </c>
      <c r="O52" s="69"/>
      <c r="P52" s="69"/>
      <c r="Q52" s="69"/>
      <c r="R52" s="69"/>
      <c r="S52" s="69"/>
      <c r="T52" s="70">
        <f t="shared" si="1"/>
        <v>2</v>
      </c>
      <c r="U52" s="71"/>
      <c r="V52" s="79">
        <v>0.86196759259259259</v>
      </c>
      <c r="W52" s="73" t="s">
        <v>28</v>
      </c>
      <c r="X52" s="74"/>
      <c r="Y52" s="74"/>
      <c r="Z52" s="75"/>
      <c r="AA52" s="76"/>
      <c r="AB52" s="77"/>
      <c r="AC52" s="78" t="str">
        <f>TEXT(IF($E50="","",(IF($E51="",T50/(15-(COUNTIF($E50:$S50,""))),(IF($E52="",(T50+T51)/(30-(COUNTIF($E50:$S50,"")+COUNTIF($E51:$S51,""))), (T50+T51+T52)/(45-(COUNTIF($E50:$S50,"")+COUNTIF($E51:$S51,"")+COUNTIF($E52:$S52,"")))))))),"0,00")</f>
        <v>0,47</v>
      </c>
    </row>
    <row r="53" spans="1:29" ht="15.75" thickBot="1">
      <c r="A53" s="48">
        <v>135</v>
      </c>
      <c r="B53" s="49" t="s">
        <v>65</v>
      </c>
      <c r="C53" s="50" t="s">
        <v>66</v>
      </c>
      <c r="D53" s="50"/>
      <c r="E53" s="51">
        <v>0</v>
      </c>
      <c r="F53" s="51">
        <v>0</v>
      </c>
      <c r="G53" s="51">
        <v>1</v>
      </c>
      <c r="H53" s="51">
        <v>0</v>
      </c>
      <c r="I53" s="51">
        <v>0</v>
      </c>
      <c r="J53" s="51">
        <v>0</v>
      </c>
      <c r="K53" s="51">
        <v>1</v>
      </c>
      <c r="L53" s="51">
        <v>0</v>
      </c>
      <c r="M53" s="51">
        <v>1</v>
      </c>
      <c r="N53" s="51">
        <v>5</v>
      </c>
      <c r="O53" s="51"/>
      <c r="P53" s="51"/>
      <c r="Q53" s="51"/>
      <c r="R53" s="51"/>
      <c r="S53" s="51"/>
      <c r="T53" s="52">
        <f t="shared" si="1"/>
        <v>8</v>
      </c>
      <c r="U53" s="53"/>
      <c r="V53" s="54">
        <f>SUM(T53:T55)+IF(ISNUMBER(U53),U53,0)+IF(ISNUMBER(U54),U54,0)+IF(ISNUMBER(U55),U55,0)</f>
        <v>15</v>
      </c>
      <c r="W53" s="55">
        <f>COUNTIF($E53:$S53,0)+COUNTIF($E54:$S54,0)+COUNTIF($E55:$S55,0)</f>
        <v>23</v>
      </c>
      <c r="X53" s="55">
        <f>COUNTIF($E53:$S53,1)+COUNTIF($E54:$S54,1)+COUNTIF($E55:$S55,1)</f>
        <v>5</v>
      </c>
      <c r="Y53" s="55">
        <f>COUNTIF($E53:$S53,2)+COUNTIF($E54:$S54,2)+COUNTIF($E55:$S55,2)</f>
        <v>0</v>
      </c>
      <c r="Z53" s="55">
        <f>COUNTIF($E53:$S53,3)+COUNTIF($E54:$S54,3)+COUNTIF($E55:$S55,3)</f>
        <v>0</v>
      </c>
      <c r="AA53" s="55">
        <f>COUNTIF($E53:$S53,5)+COUNTIF($E54:$S54,5)+COUNTIF($E55:$S55,5)</f>
        <v>2</v>
      </c>
      <c r="AB53" s="56">
        <f>COUNTIF($E53:$S53,"5*")+COUNTIF($E54:$S54,"5*")+COUNTIF($E55:$S55,"5*")</f>
        <v>0</v>
      </c>
      <c r="AC53" s="57">
        <f>COUNTIF($E53:$S53,20)+COUNTIF($E54:$S54,20)+COUNTIF($E55:$S55,20)</f>
        <v>0</v>
      </c>
    </row>
    <row r="54" spans="1:29" ht="16.5" thickBot="1">
      <c r="A54" s="58" t="s">
        <v>112</v>
      </c>
      <c r="B54" s="59" t="s">
        <v>24</v>
      </c>
      <c r="C54" s="59" t="s">
        <v>42</v>
      </c>
      <c r="D54" s="59"/>
      <c r="E54" s="60">
        <v>0</v>
      </c>
      <c r="F54" s="60">
        <v>0</v>
      </c>
      <c r="G54" s="60">
        <v>0</v>
      </c>
      <c r="H54" s="60">
        <v>0</v>
      </c>
      <c r="I54" s="60">
        <v>1</v>
      </c>
      <c r="J54" s="60">
        <v>0</v>
      </c>
      <c r="K54" s="60">
        <v>5</v>
      </c>
      <c r="L54" s="60">
        <v>0</v>
      </c>
      <c r="M54" s="60">
        <v>0</v>
      </c>
      <c r="N54" s="60">
        <v>0</v>
      </c>
      <c r="O54" s="60"/>
      <c r="P54" s="60"/>
      <c r="Q54" s="60"/>
      <c r="R54" s="60"/>
      <c r="S54" s="60"/>
      <c r="T54" s="61">
        <f t="shared" si="1"/>
        <v>6</v>
      </c>
      <c r="U54" s="62"/>
      <c r="V54" s="63">
        <v>0.47986111111111102</v>
      </c>
      <c r="W54" s="64" t="s">
        <v>26</v>
      </c>
      <c r="X54" s="65"/>
      <c r="Y54" s="65"/>
      <c r="Z54" s="66"/>
      <c r="AA54" s="66"/>
      <c r="AB54" s="67"/>
      <c r="AC54" s="68" t="str">
        <f>TEXT( (V55-V54+0.00000000000001),"[hh].mm.ss")</f>
        <v>03.29.01</v>
      </c>
    </row>
    <row r="55" spans="1:29" ht="15.75" thickBot="1">
      <c r="A55" s="32" t="s">
        <v>27</v>
      </c>
      <c r="B55" s="33"/>
      <c r="C55" s="13"/>
      <c r="D55" s="14"/>
      <c r="E55" s="69">
        <v>1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/>
      <c r="P55" s="69"/>
      <c r="Q55" s="69"/>
      <c r="R55" s="69"/>
      <c r="S55" s="69"/>
      <c r="T55" s="70">
        <f t="shared" si="1"/>
        <v>1</v>
      </c>
      <c r="U55" s="71"/>
      <c r="V55" s="72">
        <v>0.62501157407407404</v>
      </c>
      <c r="W55" s="73" t="s">
        <v>28</v>
      </c>
      <c r="X55" s="74"/>
      <c r="Y55" s="74"/>
      <c r="Z55" s="75"/>
      <c r="AA55" s="76"/>
      <c r="AB55" s="77"/>
      <c r="AC55" s="78" t="str">
        <f>TEXT(IF($E53="","",(IF($E54="",T53/(15-(COUNTIF($E53:$S53,""))),(IF($E55="",(T53+T54)/(30-(COUNTIF($E53:$S53,"")+COUNTIF($E54:$S54,""))), (T53+T54+T55)/(45-(COUNTIF($E53:$S53,"")+COUNTIF($E54:$S54,"")+COUNTIF($E55:$S55,"")))))))),"0,00")</f>
        <v>0,50</v>
      </c>
    </row>
    <row r="56" spans="1:29" ht="15.75" thickBot="1">
      <c r="A56" s="48">
        <v>104</v>
      </c>
      <c r="B56" s="49" t="s">
        <v>67</v>
      </c>
      <c r="C56" s="50" t="s">
        <v>68</v>
      </c>
      <c r="D56" s="50"/>
      <c r="E56" s="51">
        <v>0</v>
      </c>
      <c r="F56" s="51">
        <v>1</v>
      </c>
      <c r="G56" s="51">
        <v>0</v>
      </c>
      <c r="H56" s="51">
        <v>0</v>
      </c>
      <c r="I56" s="51">
        <v>0</v>
      </c>
      <c r="J56" s="51">
        <v>0</v>
      </c>
      <c r="K56" s="51">
        <v>1</v>
      </c>
      <c r="L56" s="51">
        <v>0</v>
      </c>
      <c r="M56" s="51">
        <v>1</v>
      </c>
      <c r="N56" s="51">
        <v>0</v>
      </c>
      <c r="O56" s="51"/>
      <c r="P56" s="51"/>
      <c r="Q56" s="51"/>
      <c r="R56" s="51"/>
      <c r="S56" s="51"/>
      <c r="T56" s="52">
        <f t="shared" si="1"/>
        <v>3</v>
      </c>
      <c r="U56" s="53"/>
      <c r="V56" s="54">
        <f>SUM(T56:T58)+IF(ISNUMBER(U56),U56,0)+IF(ISNUMBER(U57),U57,0)+IF(ISNUMBER(U58),U58,0)</f>
        <v>16</v>
      </c>
      <c r="W56" s="55">
        <f>COUNTIF($E56:$S56,0)+COUNTIF($E57:$S57,0)+COUNTIF($E58:$S58,0)</f>
        <v>23</v>
      </c>
      <c r="X56" s="55">
        <f>COUNTIF($E56:$S56,1)+COUNTIF($E57:$S57,1)+COUNTIF($E58:$S58,1)</f>
        <v>4</v>
      </c>
      <c r="Y56" s="55">
        <f>COUNTIF($E56:$S56,2)+COUNTIF($E57:$S57,2)+COUNTIF($E58:$S58,2)</f>
        <v>1</v>
      </c>
      <c r="Z56" s="55">
        <f>COUNTIF($E56:$S56,3)+COUNTIF($E57:$S57,3)+COUNTIF($E58:$S58,3)</f>
        <v>0</v>
      </c>
      <c r="AA56" s="55">
        <f>COUNTIF($E56:$S56,5)+COUNTIF($E57:$S57,5)+COUNTIF($E58:$S58,5)</f>
        <v>2</v>
      </c>
      <c r="AB56" s="56">
        <f>COUNTIF($E56:$S56,"5*")+COUNTIF($E57:$S57,"5*")+COUNTIF($E58:$S58,"5*")</f>
        <v>0</v>
      </c>
      <c r="AC56" s="57">
        <f>COUNTIF($E56:$S56,20)+COUNTIF($E57:$S57,20)+COUNTIF($E58:$S58,20)</f>
        <v>0</v>
      </c>
    </row>
    <row r="57" spans="1:29" ht="16.5" thickBot="1">
      <c r="A57" s="58" t="s">
        <v>113</v>
      </c>
      <c r="B57" s="59" t="s">
        <v>24</v>
      </c>
      <c r="C57" s="59" t="s">
        <v>70</v>
      </c>
      <c r="D57" s="59"/>
      <c r="E57" s="60">
        <v>0</v>
      </c>
      <c r="F57" s="60">
        <v>0</v>
      </c>
      <c r="G57" s="60">
        <v>0</v>
      </c>
      <c r="H57" s="60">
        <v>0</v>
      </c>
      <c r="I57" s="60">
        <v>5</v>
      </c>
      <c r="J57" s="60">
        <v>0</v>
      </c>
      <c r="K57" s="60">
        <v>0</v>
      </c>
      <c r="L57" s="60">
        <v>0</v>
      </c>
      <c r="M57" s="60">
        <v>0</v>
      </c>
      <c r="N57" s="60">
        <v>2</v>
      </c>
      <c r="O57" s="60"/>
      <c r="P57" s="60"/>
      <c r="Q57" s="60"/>
      <c r="R57" s="60"/>
      <c r="S57" s="60"/>
      <c r="T57" s="61">
        <f t="shared" si="1"/>
        <v>7</v>
      </c>
      <c r="U57" s="62"/>
      <c r="V57" s="63">
        <v>0.49097222222222209</v>
      </c>
      <c r="W57" s="64" t="s">
        <v>26</v>
      </c>
      <c r="X57" s="65"/>
      <c r="Y57" s="65"/>
      <c r="Z57" s="66"/>
      <c r="AA57" s="66"/>
      <c r="AB57" s="67"/>
      <c r="AC57" s="68" t="str">
        <f>TEXT( (V58-V57+0.00000000000001),"[hh].mm.ss")</f>
        <v>03.28.48</v>
      </c>
    </row>
    <row r="58" spans="1:29" ht="15.75" thickBot="1">
      <c r="A58" s="32" t="s">
        <v>27</v>
      </c>
      <c r="B58" s="33"/>
      <c r="C58" s="13"/>
      <c r="D58" s="14"/>
      <c r="E58" s="69">
        <v>0</v>
      </c>
      <c r="F58" s="69">
        <v>5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1</v>
      </c>
      <c r="O58" s="69"/>
      <c r="P58" s="69"/>
      <c r="Q58" s="69"/>
      <c r="R58" s="69"/>
      <c r="S58" s="69"/>
      <c r="T58" s="70">
        <f t="shared" si="1"/>
        <v>6</v>
      </c>
      <c r="U58" s="71"/>
      <c r="V58" s="72">
        <v>0.63597222222222227</v>
      </c>
      <c r="W58" s="73" t="s">
        <v>28</v>
      </c>
      <c r="X58" s="74"/>
      <c r="Y58" s="74"/>
      <c r="Z58" s="75"/>
      <c r="AA58" s="76"/>
      <c r="AB58" s="77"/>
      <c r="AC58" s="78" t="str">
        <f>TEXT(IF($E56="","",(IF($E57="",T56/(15-(COUNTIF($E56:$S56,""))),(IF($E58="",(T56+T57)/(30-(COUNTIF($E56:$S56,"")+COUNTIF($E57:$S57,""))), (T56+T57+T58)/(45-(COUNTIF($E56:$S56,"")+COUNTIF($E57:$S57,"")+COUNTIF($E58:$S58,"")))))))),"0,00")</f>
        <v>0,53</v>
      </c>
    </row>
    <row r="59" spans="1:29" ht="15.75" thickBot="1">
      <c r="A59" s="48">
        <v>132</v>
      </c>
      <c r="B59" s="49" t="s">
        <v>71</v>
      </c>
      <c r="C59" s="50" t="s">
        <v>72</v>
      </c>
      <c r="D59" s="50"/>
      <c r="E59" s="51">
        <v>0</v>
      </c>
      <c r="F59" s="51">
        <v>0</v>
      </c>
      <c r="G59" s="51">
        <v>2</v>
      </c>
      <c r="H59" s="51">
        <v>0</v>
      </c>
      <c r="I59" s="51">
        <v>5</v>
      </c>
      <c r="J59" s="51">
        <v>0</v>
      </c>
      <c r="K59" s="51">
        <v>0</v>
      </c>
      <c r="L59" s="51">
        <v>0</v>
      </c>
      <c r="M59" s="51">
        <v>2</v>
      </c>
      <c r="N59" s="51">
        <v>0</v>
      </c>
      <c r="O59" s="51"/>
      <c r="P59" s="51"/>
      <c r="Q59" s="51"/>
      <c r="R59" s="51"/>
      <c r="S59" s="51"/>
      <c r="T59" s="52">
        <f t="shared" si="1"/>
        <v>9</v>
      </c>
      <c r="U59" s="53"/>
      <c r="V59" s="54">
        <f>SUM(T59:T61)+IF(ISNUMBER(U59),U59,0)+IF(ISNUMBER(U60),U60,0)+IF(ISNUMBER(U61),U61,0)</f>
        <v>21</v>
      </c>
      <c r="W59" s="55">
        <f>COUNTIF($E59:$S59,0)+COUNTIF($E60:$S60,0)+COUNTIF($E61:$S61,0)</f>
        <v>21</v>
      </c>
      <c r="X59" s="55">
        <f>COUNTIF($E59:$S59,1)+COUNTIF($E60:$S60,1)+COUNTIF($E61:$S61,1)</f>
        <v>3</v>
      </c>
      <c r="Y59" s="55">
        <f>COUNTIF($E59:$S59,2)+COUNTIF($E60:$S60,2)+COUNTIF($E61:$S61,2)</f>
        <v>4</v>
      </c>
      <c r="Z59" s="55">
        <f>COUNTIF($E59:$S59,3)+COUNTIF($E60:$S60,3)+COUNTIF($E61:$S61,3)</f>
        <v>0</v>
      </c>
      <c r="AA59" s="55">
        <f>COUNTIF($E59:$S59,5)+COUNTIF($E60:$S60,5)+COUNTIF($E61:$S61,5)</f>
        <v>2</v>
      </c>
      <c r="AB59" s="56">
        <f>COUNTIF($E59:$S59,"5*")+COUNTIF($E60:$S60,"5*")+COUNTIF($E61:$S61,"5*")</f>
        <v>0</v>
      </c>
      <c r="AC59" s="57">
        <f>COUNTIF($E59:$S59,20)+COUNTIF($E60:$S60,20)+COUNTIF($E61:$S61,20)</f>
        <v>0</v>
      </c>
    </row>
    <row r="60" spans="1:29" ht="16.5" thickBot="1">
      <c r="A60" s="58" t="s">
        <v>114</v>
      </c>
      <c r="B60" s="59" t="s">
        <v>24</v>
      </c>
      <c r="C60" s="59" t="s">
        <v>25</v>
      </c>
      <c r="D60" s="59"/>
      <c r="E60" s="60">
        <v>0</v>
      </c>
      <c r="F60" s="60">
        <v>1</v>
      </c>
      <c r="G60" s="60">
        <v>2</v>
      </c>
      <c r="H60" s="60">
        <v>5</v>
      </c>
      <c r="I60" s="60">
        <v>0</v>
      </c>
      <c r="J60" s="60">
        <v>0</v>
      </c>
      <c r="K60" s="60">
        <v>0</v>
      </c>
      <c r="L60" s="60">
        <v>0</v>
      </c>
      <c r="M60" s="60">
        <v>2</v>
      </c>
      <c r="N60" s="60">
        <v>0</v>
      </c>
      <c r="O60" s="60"/>
      <c r="P60" s="60"/>
      <c r="Q60" s="60"/>
      <c r="R60" s="60"/>
      <c r="S60" s="60"/>
      <c r="T60" s="61">
        <f t="shared" si="1"/>
        <v>10</v>
      </c>
      <c r="U60" s="62"/>
      <c r="V60" s="63">
        <v>0.48194444444444434</v>
      </c>
      <c r="W60" s="64" t="s">
        <v>26</v>
      </c>
      <c r="X60" s="65"/>
      <c r="Y60" s="65"/>
      <c r="Z60" s="66"/>
      <c r="AA60" s="66"/>
      <c r="AB60" s="67"/>
      <c r="AC60" s="68" t="str">
        <f>TEXT( (V61-V60+0.00000000000001),"[hh].mm.ss")</f>
        <v>144.39.28</v>
      </c>
    </row>
    <row r="61" spans="1:29" ht="15.75" thickBot="1">
      <c r="A61" s="32" t="s">
        <v>27</v>
      </c>
      <c r="B61" s="33"/>
      <c r="C61" s="13"/>
      <c r="D61" s="14"/>
      <c r="E61" s="69">
        <v>1</v>
      </c>
      <c r="F61" s="69">
        <v>0</v>
      </c>
      <c r="G61" s="69">
        <v>0</v>
      </c>
      <c r="H61" s="69">
        <v>0</v>
      </c>
      <c r="I61" s="69">
        <v>1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/>
      <c r="P61" s="69"/>
      <c r="Q61" s="69"/>
      <c r="R61" s="69"/>
      <c r="S61" s="69"/>
      <c r="T61" s="70">
        <f t="shared" si="1"/>
        <v>2</v>
      </c>
      <c r="U61" s="71"/>
      <c r="V61" s="72">
        <v>6.5093518518518527</v>
      </c>
      <c r="W61" s="73" t="s">
        <v>28</v>
      </c>
      <c r="X61" s="74"/>
      <c r="Y61" s="74"/>
      <c r="Z61" s="75"/>
      <c r="AA61" s="76"/>
      <c r="AB61" s="77"/>
      <c r="AC61" s="78" t="str">
        <f>TEXT(IF($E59="","",(IF($E60="",T59/(15-(COUNTIF($E59:$S59,""))),(IF($E61="",(T59+T60)/(30-(COUNTIF($E59:$S59,"")+COUNTIF($E60:$S60,""))), (T59+T60+T61)/(45-(COUNTIF($E59:$S59,"")+COUNTIF($E60:$S60,"")+COUNTIF($E61:$S61,"")))))))),"0,00")</f>
        <v>0,70</v>
      </c>
    </row>
    <row r="62" spans="1:29" ht="15.75" thickBot="1">
      <c r="A62" s="48">
        <v>107</v>
      </c>
      <c r="B62" s="49" t="s">
        <v>74</v>
      </c>
      <c r="C62" s="50" t="s">
        <v>75</v>
      </c>
      <c r="D62" s="50"/>
      <c r="E62" s="51">
        <v>1</v>
      </c>
      <c r="F62" s="51">
        <v>1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1</v>
      </c>
      <c r="M62" s="51">
        <v>3</v>
      </c>
      <c r="N62" s="51">
        <v>0</v>
      </c>
      <c r="O62" s="51"/>
      <c r="P62" s="51"/>
      <c r="Q62" s="51"/>
      <c r="R62" s="51"/>
      <c r="S62" s="51"/>
      <c r="T62" s="52">
        <f t="shared" si="1"/>
        <v>6</v>
      </c>
      <c r="U62" s="53"/>
      <c r="V62" s="54">
        <f>SUM(T62:T64)+IF(ISNUMBER(U62),U62,0)+IF(ISNUMBER(U63),U63,0)+IF(ISNUMBER(U64),U64,0)</f>
        <v>21</v>
      </c>
      <c r="W62" s="55">
        <f>COUNTIF($E62:$S62,0)+COUNTIF($E63:$S63,0)+COUNTIF($E64:$S64,0)</f>
        <v>16</v>
      </c>
      <c r="X62" s="55">
        <f>COUNTIF($E62:$S62,1)+COUNTIF($E63:$S63,1)+COUNTIF($E64:$S64,1)</f>
        <v>11</v>
      </c>
      <c r="Y62" s="55">
        <f>COUNTIF($E62:$S62,2)+COUNTIF($E63:$S63,2)+COUNTIF($E64:$S64,2)</f>
        <v>1</v>
      </c>
      <c r="Z62" s="55">
        <f>COUNTIF($E62:$S62,3)+COUNTIF($E63:$S63,3)+COUNTIF($E64:$S64,3)</f>
        <v>1</v>
      </c>
      <c r="AA62" s="55">
        <f>COUNTIF($E62:$S62,5)+COUNTIF($E63:$S63,5)+COUNTIF($E64:$S64,5)</f>
        <v>1</v>
      </c>
      <c r="AB62" s="56">
        <f>COUNTIF($E62:$S62,"5*")+COUNTIF($E63:$S63,"5*")+COUNTIF($E64:$S64,"5*")</f>
        <v>0</v>
      </c>
      <c r="AC62" s="57">
        <f>COUNTIF($E62:$S62,20)+COUNTIF($E63:$S63,20)+COUNTIF($E64:$S64,20)</f>
        <v>0</v>
      </c>
    </row>
    <row r="63" spans="1:29" ht="16.5" thickBot="1">
      <c r="A63" s="58" t="s">
        <v>115</v>
      </c>
      <c r="B63" s="59" t="s">
        <v>24</v>
      </c>
      <c r="C63" s="59" t="s">
        <v>25</v>
      </c>
      <c r="D63" s="59"/>
      <c r="E63" s="60">
        <v>1</v>
      </c>
      <c r="F63" s="60">
        <v>2</v>
      </c>
      <c r="G63" s="60">
        <v>0</v>
      </c>
      <c r="H63" s="60">
        <v>0</v>
      </c>
      <c r="I63" s="60">
        <v>1</v>
      </c>
      <c r="J63" s="60">
        <v>1</v>
      </c>
      <c r="K63" s="60">
        <v>1</v>
      </c>
      <c r="L63" s="60">
        <v>1</v>
      </c>
      <c r="M63" s="60">
        <v>1</v>
      </c>
      <c r="N63" s="60">
        <v>0</v>
      </c>
      <c r="O63" s="60"/>
      <c r="P63" s="60"/>
      <c r="Q63" s="60"/>
      <c r="R63" s="60"/>
      <c r="S63" s="60"/>
      <c r="T63" s="61">
        <f t="shared" si="1"/>
        <v>8</v>
      </c>
      <c r="U63" s="62"/>
      <c r="V63" s="63">
        <v>0.48402777777777767</v>
      </c>
      <c r="W63" s="64" t="s">
        <v>26</v>
      </c>
      <c r="X63" s="65"/>
      <c r="Y63" s="65"/>
      <c r="Z63" s="66"/>
      <c r="AA63" s="66"/>
      <c r="AB63" s="67"/>
      <c r="AC63" s="68" t="str">
        <f>TEXT( (V64-V63+0.00000000000001),"[hh].mm.ss")</f>
        <v>05.03.12</v>
      </c>
    </row>
    <row r="64" spans="1:29" ht="15.75" thickBot="1">
      <c r="A64" s="32" t="s">
        <v>27</v>
      </c>
      <c r="B64" s="33"/>
      <c r="C64" s="13"/>
      <c r="D64" s="14"/>
      <c r="E64" s="69">
        <v>5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1</v>
      </c>
      <c r="L64" s="69">
        <v>0</v>
      </c>
      <c r="M64" s="69">
        <v>1</v>
      </c>
      <c r="N64" s="69">
        <v>0</v>
      </c>
      <c r="O64" s="69"/>
      <c r="P64" s="69"/>
      <c r="Q64" s="69"/>
      <c r="R64" s="69"/>
      <c r="S64" s="69"/>
      <c r="T64" s="70">
        <f t="shared" si="1"/>
        <v>7</v>
      </c>
      <c r="U64" s="71"/>
      <c r="V64" s="72">
        <v>0.69458333333333344</v>
      </c>
      <c r="W64" s="73" t="s">
        <v>28</v>
      </c>
      <c r="X64" s="74"/>
      <c r="Y64" s="74"/>
      <c r="Z64" s="75"/>
      <c r="AA64" s="76"/>
      <c r="AB64" s="77"/>
      <c r="AC64" s="78" t="str">
        <f>TEXT(IF($E62="","",(IF($E63="",T62/(15-(COUNTIF($E62:$S62,""))),(IF($E64="",(T62+T63)/(30-(COUNTIF($E62:$S62,"")+COUNTIF($E63:$S63,""))), (T62+T63+T64)/(45-(COUNTIF($E62:$S62,"")+COUNTIF($E63:$S63,"")+COUNTIF($E64:$S64,"")))))))),"0,00")</f>
        <v>0,70</v>
      </c>
    </row>
    <row r="65" spans="1:29" ht="15.75" thickBot="1">
      <c r="A65" s="48">
        <v>145</v>
      </c>
      <c r="B65" s="49" t="s">
        <v>77</v>
      </c>
      <c r="C65" s="50" t="s">
        <v>49</v>
      </c>
      <c r="D65" s="50"/>
      <c r="E65" s="51">
        <v>0</v>
      </c>
      <c r="F65" s="51">
        <v>0</v>
      </c>
      <c r="G65" s="51">
        <v>1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3</v>
      </c>
      <c r="N65" s="51">
        <v>2</v>
      </c>
      <c r="O65" s="51"/>
      <c r="P65" s="51"/>
      <c r="Q65" s="51"/>
      <c r="R65" s="51"/>
      <c r="S65" s="51"/>
      <c r="T65" s="52">
        <f t="shared" si="1"/>
        <v>6</v>
      </c>
      <c r="U65" s="53"/>
      <c r="V65" s="54">
        <f>SUM(T65:T67)+IF(ISNUMBER(U65),U65,0)+IF(ISNUMBER(U66),U66,0)+IF(ISNUMBER(U67),U67,0)</f>
        <v>23</v>
      </c>
      <c r="W65" s="55">
        <f>COUNTIF($E65:$S65,0)+COUNTIF($E66:$S66,0)+COUNTIF($E67:$S67,0)</f>
        <v>19</v>
      </c>
      <c r="X65" s="55">
        <f>COUNTIF($E65:$S65,1)+COUNTIF($E66:$S66,1)+COUNTIF($E67:$S67,1)</f>
        <v>5</v>
      </c>
      <c r="Y65" s="55">
        <f>COUNTIF($E65:$S65,2)+COUNTIF($E66:$S66,2)+COUNTIF($E67:$S67,2)</f>
        <v>2</v>
      </c>
      <c r="Z65" s="55">
        <f>COUNTIF($E65:$S65,3)+COUNTIF($E66:$S66,3)+COUNTIF($E67:$S67,3)</f>
        <v>3</v>
      </c>
      <c r="AA65" s="55">
        <f>COUNTIF($E65:$S65,5)+COUNTIF($E66:$S66,5)+COUNTIF($E67:$S67,5)</f>
        <v>1</v>
      </c>
      <c r="AB65" s="56">
        <f>COUNTIF($E65:$S65,"5*")+COUNTIF($E66:$S66,"5*")+COUNTIF($E67:$S67,"5*")</f>
        <v>0</v>
      </c>
      <c r="AC65" s="57">
        <f>COUNTIF($E65:$S65,20)+COUNTIF($E66:$S66,20)+COUNTIF($E67:$S67,20)</f>
        <v>0</v>
      </c>
    </row>
    <row r="66" spans="1:29" ht="16.5" thickBot="1">
      <c r="A66" s="58" t="s">
        <v>116</v>
      </c>
      <c r="B66" s="59" t="s">
        <v>24</v>
      </c>
      <c r="C66" s="59" t="s">
        <v>64</v>
      </c>
      <c r="D66" s="59"/>
      <c r="E66" s="60">
        <v>1</v>
      </c>
      <c r="F66" s="60">
        <v>5</v>
      </c>
      <c r="G66" s="60">
        <v>1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3</v>
      </c>
      <c r="N66" s="60">
        <v>1</v>
      </c>
      <c r="O66" s="60"/>
      <c r="P66" s="60"/>
      <c r="Q66" s="60"/>
      <c r="R66" s="60"/>
      <c r="S66" s="60"/>
      <c r="T66" s="61">
        <f t="shared" si="1"/>
        <v>11</v>
      </c>
      <c r="U66" s="62"/>
      <c r="V66" s="63">
        <v>0.48611111111111099</v>
      </c>
      <c r="W66" s="64" t="s">
        <v>26</v>
      </c>
      <c r="X66" s="65"/>
      <c r="Y66" s="65"/>
      <c r="Z66" s="66"/>
      <c r="AA66" s="66"/>
      <c r="AB66" s="67"/>
      <c r="AC66" s="68" t="str">
        <f>TEXT( (V67-V66+0.00000000000001),"[hh].mm.ss")</f>
        <v>04.50.00</v>
      </c>
    </row>
    <row r="67" spans="1:29" ht="15.75" thickBot="1">
      <c r="A67" s="32" t="s">
        <v>27</v>
      </c>
      <c r="B67" s="33"/>
      <c r="C67" s="13"/>
      <c r="D67" s="14"/>
      <c r="E67" s="69">
        <v>0</v>
      </c>
      <c r="F67" s="69">
        <v>0</v>
      </c>
      <c r="G67" s="69">
        <v>0</v>
      </c>
      <c r="H67" s="69">
        <v>0</v>
      </c>
      <c r="I67" s="69">
        <v>3</v>
      </c>
      <c r="J67" s="69">
        <v>1</v>
      </c>
      <c r="K67" s="69">
        <v>0</v>
      </c>
      <c r="L67" s="69">
        <v>0</v>
      </c>
      <c r="M67" s="69">
        <v>0</v>
      </c>
      <c r="N67" s="69">
        <v>2</v>
      </c>
      <c r="O67" s="69"/>
      <c r="P67" s="69"/>
      <c r="Q67" s="69"/>
      <c r="R67" s="69"/>
      <c r="S67" s="69"/>
      <c r="T67" s="70">
        <f t="shared" si="1"/>
        <v>6</v>
      </c>
      <c r="U67" s="71"/>
      <c r="V67" s="72">
        <v>0.6875</v>
      </c>
      <c r="W67" s="73" t="s">
        <v>28</v>
      </c>
      <c r="X67" s="74"/>
      <c r="Y67" s="74"/>
      <c r="Z67" s="75"/>
      <c r="AA67" s="76"/>
      <c r="AB67" s="77"/>
      <c r="AC67" s="78" t="str">
        <f>TEXT(IF($E65="","",(IF($E66="",T65/(15-(COUNTIF($E65:$S65,""))),(IF($E67="",(T65+T66)/(30-(COUNTIF($E65:$S65,"")+COUNTIF($E66:$S66,""))), (T65+T66+T67)/(45-(COUNTIF($E65:$S65,"")+COUNTIF($E66:$S66,"")+COUNTIF($E67:$S67,"")))))))),"0,00")</f>
        <v>0,77</v>
      </c>
    </row>
    <row r="68" spans="1:29" ht="15.75" thickBot="1">
      <c r="A68" s="48">
        <v>105</v>
      </c>
      <c r="B68" s="49" t="s">
        <v>79</v>
      </c>
      <c r="C68" s="50" t="s">
        <v>80</v>
      </c>
      <c r="D68" s="50"/>
      <c r="E68" s="51">
        <v>1</v>
      </c>
      <c r="F68" s="51">
        <v>1</v>
      </c>
      <c r="G68" s="51">
        <v>3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3</v>
      </c>
      <c r="N68" s="51">
        <v>1</v>
      </c>
      <c r="O68" s="51"/>
      <c r="P68" s="51"/>
      <c r="Q68" s="51"/>
      <c r="R68" s="51"/>
      <c r="S68" s="51"/>
      <c r="T68" s="52">
        <f t="shared" si="1"/>
        <v>9</v>
      </c>
      <c r="U68" s="53"/>
      <c r="V68" s="54">
        <f>SUM(T68:T70)+IF(ISNUMBER(U68),U68,0)+IF(ISNUMBER(U69),U69,0)+IF(ISNUMBER(U70),U70,0)</f>
        <v>24</v>
      </c>
      <c r="W68" s="55">
        <f>COUNTIF($E68:$S68,0)+COUNTIF($E69:$S69,0)+COUNTIF($E70:$S70,0)</f>
        <v>16</v>
      </c>
      <c r="X68" s="55">
        <f>COUNTIF($E68:$S68,1)+COUNTIF($E69:$S69,1)+COUNTIF($E70:$S70,1)</f>
        <v>7</v>
      </c>
      <c r="Y68" s="55">
        <f>COUNTIF($E68:$S68,2)+COUNTIF($E69:$S69,2)+COUNTIF($E70:$S70,2)</f>
        <v>4</v>
      </c>
      <c r="Z68" s="55">
        <f>COUNTIF($E68:$S68,3)+COUNTIF($E69:$S69,3)+COUNTIF($E70:$S70,3)</f>
        <v>3</v>
      </c>
      <c r="AA68" s="55">
        <f>COUNTIF($E68:$S68,5)+COUNTIF($E69:$S69,5)+COUNTIF($E70:$S70,5)</f>
        <v>0</v>
      </c>
      <c r="AB68" s="56">
        <f>COUNTIF($E68:$S68,"5*")+COUNTIF($E69:$S69,"5*")+COUNTIF($E70:$S70,"5*")</f>
        <v>0</v>
      </c>
      <c r="AC68" s="57">
        <f>COUNTIF($E68:$S68,20)+COUNTIF($E69:$S69,20)+COUNTIF($E70:$S70,20)</f>
        <v>0</v>
      </c>
    </row>
    <row r="69" spans="1:29" ht="16.5" thickBot="1">
      <c r="A69" s="58" t="s">
        <v>117</v>
      </c>
      <c r="B69" s="59" t="s">
        <v>24</v>
      </c>
      <c r="C69" s="59" t="s">
        <v>25</v>
      </c>
      <c r="D69" s="59"/>
      <c r="E69" s="60">
        <v>0</v>
      </c>
      <c r="F69" s="60">
        <v>0</v>
      </c>
      <c r="G69" s="60">
        <v>1</v>
      </c>
      <c r="H69" s="60">
        <v>1</v>
      </c>
      <c r="I69" s="60">
        <v>1</v>
      </c>
      <c r="J69" s="60">
        <v>0</v>
      </c>
      <c r="K69" s="60">
        <v>2</v>
      </c>
      <c r="L69" s="60">
        <v>0</v>
      </c>
      <c r="M69" s="60">
        <v>0</v>
      </c>
      <c r="N69" s="60">
        <v>1</v>
      </c>
      <c r="O69" s="60"/>
      <c r="P69" s="60"/>
      <c r="Q69" s="60"/>
      <c r="R69" s="60"/>
      <c r="S69" s="60"/>
      <c r="T69" s="61">
        <f t="shared" si="1"/>
        <v>6</v>
      </c>
      <c r="U69" s="62"/>
      <c r="V69" s="63">
        <v>0.48472222222222211</v>
      </c>
      <c r="W69" s="64" t="s">
        <v>26</v>
      </c>
      <c r="X69" s="65"/>
      <c r="Y69" s="65"/>
      <c r="Z69" s="66"/>
      <c r="AA69" s="66"/>
      <c r="AB69" s="67"/>
      <c r="AC69" s="68" t="str">
        <f>TEXT( (V70-V69+0.00000000000001),"[hh].mm.ss")</f>
        <v>05.05.12</v>
      </c>
    </row>
    <row r="70" spans="1:29" ht="15.75" thickBot="1">
      <c r="A70" s="32" t="s">
        <v>27</v>
      </c>
      <c r="B70" s="33"/>
      <c r="C70" s="13"/>
      <c r="D70" s="14"/>
      <c r="E70" s="69">
        <v>3</v>
      </c>
      <c r="F70" s="69">
        <v>0</v>
      </c>
      <c r="G70" s="69">
        <v>0</v>
      </c>
      <c r="H70" s="69">
        <v>2</v>
      </c>
      <c r="I70" s="69">
        <v>0</v>
      </c>
      <c r="J70" s="69">
        <v>0</v>
      </c>
      <c r="K70" s="69">
        <v>0</v>
      </c>
      <c r="L70" s="69">
        <v>0</v>
      </c>
      <c r="M70" s="69">
        <v>2</v>
      </c>
      <c r="N70" s="69">
        <v>2</v>
      </c>
      <c r="O70" s="69"/>
      <c r="P70" s="69"/>
      <c r="Q70" s="69"/>
      <c r="R70" s="69"/>
      <c r="S70" s="69"/>
      <c r="T70" s="70">
        <f t="shared" si="1"/>
        <v>9</v>
      </c>
      <c r="U70" s="71"/>
      <c r="V70" s="72">
        <v>0.69666666666666666</v>
      </c>
      <c r="W70" s="73" t="s">
        <v>28</v>
      </c>
      <c r="X70" s="74"/>
      <c r="Y70" s="74"/>
      <c r="Z70" s="75"/>
      <c r="AA70" s="76"/>
      <c r="AB70" s="77"/>
      <c r="AC70" s="78" t="str">
        <f>TEXT(IF($E68="","",(IF($E69="",T68/(15-(COUNTIF($E68:$S68,""))),(IF($E70="",(T68+T69)/(30-(COUNTIF($E68:$S68,"")+COUNTIF($E69:$S69,""))), (T68+T69+T70)/(45-(COUNTIF($E68:$S68,"")+COUNTIF($E69:$S69,"")+COUNTIF($E70:$S70,"")))))))),"0,00")</f>
        <v>0,80</v>
      </c>
    </row>
    <row r="71" spans="1:29" ht="15.75" thickBot="1">
      <c r="A71" s="48">
        <v>108</v>
      </c>
      <c r="B71" s="49" t="s">
        <v>82</v>
      </c>
      <c r="C71" s="50" t="s">
        <v>83</v>
      </c>
      <c r="D71" s="50"/>
      <c r="E71" s="51">
        <v>0</v>
      </c>
      <c r="F71" s="51">
        <v>1</v>
      </c>
      <c r="G71" s="51">
        <v>0</v>
      </c>
      <c r="H71" s="51">
        <v>3</v>
      </c>
      <c r="I71" s="51">
        <v>1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/>
      <c r="P71" s="51"/>
      <c r="Q71" s="51"/>
      <c r="R71" s="51"/>
      <c r="S71" s="51"/>
      <c r="T71" s="52">
        <f t="shared" si="1"/>
        <v>5</v>
      </c>
      <c r="U71" s="53"/>
      <c r="V71" s="54">
        <f>SUM(T71:T73)+IF(ISNUMBER(U71),U71,0)+IF(ISNUMBER(U72),U72,0)+IF(ISNUMBER(U73),U73,0)</f>
        <v>27</v>
      </c>
      <c r="W71" s="55">
        <f>COUNTIF($E71:$S71,0)+COUNTIF($E72:$S72,0)+COUNTIF($E73:$S73,0)</f>
        <v>18</v>
      </c>
      <c r="X71" s="55">
        <f>COUNTIF($E71:$S71,1)+COUNTIF($E72:$S72,1)+COUNTIF($E73:$S73,1)</f>
        <v>6</v>
      </c>
      <c r="Y71" s="55">
        <f>COUNTIF($E71:$S71,2)+COUNTIF($E72:$S72,2)+COUNTIF($E73:$S73,2)</f>
        <v>1</v>
      </c>
      <c r="Z71" s="55">
        <f>COUNTIF($E71:$S71,3)+COUNTIF($E72:$S72,3)+COUNTIF($E73:$S73,3)</f>
        <v>3</v>
      </c>
      <c r="AA71" s="55">
        <f>COUNTIF($E71:$S71,5)+COUNTIF($E72:$S72,5)+COUNTIF($E73:$S73,5)</f>
        <v>2</v>
      </c>
      <c r="AB71" s="56">
        <f>COUNTIF($E71:$S71,"5*")+COUNTIF($E72:$S72,"5*")+COUNTIF($E73:$S73,"5*")</f>
        <v>0</v>
      </c>
      <c r="AC71" s="57">
        <f>COUNTIF($E71:$S71,20)+COUNTIF($E72:$S72,20)+COUNTIF($E73:$S73,20)</f>
        <v>0</v>
      </c>
    </row>
    <row r="72" spans="1:29" ht="16.5" thickBot="1">
      <c r="A72" s="58" t="s">
        <v>118</v>
      </c>
      <c r="B72" s="59" t="s">
        <v>24</v>
      </c>
      <c r="C72" s="59" t="s">
        <v>25</v>
      </c>
      <c r="D72" s="59"/>
      <c r="E72" s="60">
        <v>0</v>
      </c>
      <c r="F72" s="60">
        <v>5</v>
      </c>
      <c r="G72" s="60">
        <v>0</v>
      </c>
      <c r="H72" s="60">
        <v>0</v>
      </c>
      <c r="I72" s="60">
        <v>0</v>
      </c>
      <c r="J72" s="60">
        <v>0</v>
      </c>
      <c r="K72" s="60">
        <v>1</v>
      </c>
      <c r="L72" s="60">
        <v>0</v>
      </c>
      <c r="M72" s="60">
        <v>3</v>
      </c>
      <c r="N72" s="60">
        <v>2</v>
      </c>
      <c r="O72" s="60"/>
      <c r="P72" s="60"/>
      <c r="Q72" s="60"/>
      <c r="R72" s="60"/>
      <c r="S72" s="60"/>
      <c r="T72" s="61">
        <f t="shared" ref="T72:T103" si="2">IF(E72="","",SUM(E72:S72)+(COUNTIF(E72:S72,"5*")*5))</f>
        <v>11</v>
      </c>
      <c r="U72" s="62"/>
      <c r="V72" s="63">
        <v>0.48749999999999988</v>
      </c>
      <c r="W72" s="64" t="s">
        <v>26</v>
      </c>
      <c r="X72" s="65"/>
      <c r="Y72" s="65"/>
      <c r="Z72" s="66"/>
      <c r="AA72" s="66"/>
      <c r="AB72" s="67"/>
      <c r="AC72" s="68" t="str">
        <f>TEXT( (V73-V72+0.00000000000001),"[hh].mm.ss")</f>
        <v>04.38.17</v>
      </c>
    </row>
    <row r="73" spans="1:29" ht="15.75" thickBot="1">
      <c r="A73" s="32" t="s">
        <v>27</v>
      </c>
      <c r="B73" s="33"/>
      <c r="C73" s="13"/>
      <c r="D73" s="14"/>
      <c r="E73" s="69">
        <v>3</v>
      </c>
      <c r="F73" s="69">
        <v>0</v>
      </c>
      <c r="G73" s="69">
        <v>0</v>
      </c>
      <c r="H73" s="69">
        <v>0</v>
      </c>
      <c r="I73" s="69">
        <v>0</v>
      </c>
      <c r="J73" s="69">
        <v>1</v>
      </c>
      <c r="K73" s="69">
        <v>1</v>
      </c>
      <c r="L73" s="69">
        <v>0</v>
      </c>
      <c r="M73" s="69">
        <v>5</v>
      </c>
      <c r="N73" s="69">
        <v>1</v>
      </c>
      <c r="O73" s="69"/>
      <c r="P73" s="69"/>
      <c r="Q73" s="69"/>
      <c r="R73" s="69"/>
      <c r="S73" s="69"/>
      <c r="T73" s="70">
        <f t="shared" si="2"/>
        <v>11</v>
      </c>
      <c r="U73" s="71"/>
      <c r="V73" s="72">
        <v>0.6807523148148148</v>
      </c>
      <c r="W73" s="73" t="s">
        <v>28</v>
      </c>
      <c r="X73" s="74"/>
      <c r="Y73" s="74"/>
      <c r="Z73" s="75"/>
      <c r="AA73" s="76"/>
      <c r="AB73" s="77"/>
      <c r="AC73" s="78" t="str">
        <f>TEXT(IF($E71="","",(IF($E72="",T71/(15-(COUNTIF($E71:$S71,""))),(IF($E73="",(T71+T72)/(30-(COUNTIF($E71:$S71,"")+COUNTIF($E72:$S72,""))), (T71+T72+T73)/(45-(COUNTIF($E71:$S71,"")+COUNTIF($E72:$S72,"")+COUNTIF($E73:$S73,"")))))))),"0,00")</f>
        <v>0,90</v>
      </c>
    </row>
    <row r="74" spans="1:29" ht="15.75" thickBot="1">
      <c r="A74" s="48">
        <v>110</v>
      </c>
      <c r="B74" s="49" t="s">
        <v>85</v>
      </c>
      <c r="C74" s="50" t="s">
        <v>38</v>
      </c>
      <c r="D74" s="50"/>
      <c r="E74" s="51">
        <v>0</v>
      </c>
      <c r="F74" s="51">
        <v>5</v>
      </c>
      <c r="G74" s="51">
        <v>0</v>
      </c>
      <c r="H74" s="51">
        <v>5</v>
      </c>
      <c r="I74" s="51">
        <v>1</v>
      </c>
      <c r="J74" s="51">
        <v>0</v>
      </c>
      <c r="K74" s="51">
        <v>0</v>
      </c>
      <c r="L74" s="51">
        <v>0</v>
      </c>
      <c r="M74" s="51">
        <v>3</v>
      </c>
      <c r="N74" s="51">
        <v>3</v>
      </c>
      <c r="O74" s="51"/>
      <c r="P74" s="51"/>
      <c r="Q74" s="51"/>
      <c r="R74" s="51"/>
      <c r="S74" s="51"/>
      <c r="T74" s="52">
        <f t="shared" si="2"/>
        <v>17</v>
      </c>
      <c r="U74" s="53"/>
      <c r="V74" s="54">
        <f>SUM(T74:T76)+IF(ISNUMBER(U74),U74,0)+IF(ISNUMBER(U75),U75,0)+IF(ISNUMBER(U76),U76,0)</f>
        <v>32</v>
      </c>
      <c r="W74" s="55">
        <f>COUNTIF($E74:$S74,0)+COUNTIF($E75:$S75,0)+COUNTIF($E76:$S76,0)</f>
        <v>19</v>
      </c>
      <c r="X74" s="55">
        <f>COUNTIF($E74:$S74,1)+COUNTIF($E75:$S75,1)+COUNTIF($E76:$S76,1)</f>
        <v>4</v>
      </c>
      <c r="Y74" s="55">
        <f>COUNTIF($E74:$S74,2)+COUNTIF($E75:$S75,2)+COUNTIF($E76:$S76,2)</f>
        <v>1</v>
      </c>
      <c r="Z74" s="55">
        <f>COUNTIF($E74:$S74,3)+COUNTIF($E75:$S75,3)+COUNTIF($E76:$S76,3)</f>
        <v>2</v>
      </c>
      <c r="AA74" s="55">
        <f>COUNTIF($E74:$S74,5)+COUNTIF($E75:$S75,5)+COUNTIF($E76:$S76,5)</f>
        <v>4</v>
      </c>
      <c r="AB74" s="56">
        <f>COUNTIF($E74:$S74,"5*")+COUNTIF($E75:$S75,"5*")+COUNTIF($E76:$S76,"5*")</f>
        <v>0</v>
      </c>
      <c r="AC74" s="57">
        <f>COUNTIF($E74:$S74,20)+COUNTIF($E75:$S75,20)+COUNTIF($E76:$S76,20)</f>
        <v>0</v>
      </c>
    </row>
    <row r="75" spans="1:29" ht="16.5" thickBot="1">
      <c r="A75" s="58" t="s">
        <v>119</v>
      </c>
      <c r="B75" s="59" t="s">
        <v>24</v>
      </c>
      <c r="C75" s="59" t="s">
        <v>25</v>
      </c>
      <c r="D75" s="59"/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1</v>
      </c>
      <c r="M75" s="60">
        <v>1</v>
      </c>
      <c r="N75" s="60">
        <v>0</v>
      </c>
      <c r="O75" s="60"/>
      <c r="P75" s="60"/>
      <c r="Q75" s="60"/>
      <c r="R75" s="60"/>
      <c r="S75" s="60"/>
      <c r="T75" s="61">
        <f t="shared" si="2"/>
        <v>2</v>
      </c>
      <c r="U75" s="62"/>
      <c r="V75" s="63">
        <v>0.48333333333333323</v>
      </c>
      <c r="W75" s="64" t="s">
        <v>26</v>
      </c>
      <c r="X75" s="65"/>
      <c r="Y75" s="65"/>
      <c r="Z75" s="66"/>
      <c r="AA75" s="66"/>
      <c r="AB75" s="67"/>
      <c r="AC75" s="68" t="str">
        <f>TEXT( (V76-V75+0.00000000000001),"[hh].mm.ss")</f>
        <v>05.15.18</v>
      </c>
    </row>
    <row r="76" spans="1:29" ht="15.75" thickBot="1">
      <c r="A76" s="32" t="s">
        <v>27</v>
      </c>
      <c r="B76" s="33"/>
      <c r="C76" s="13"/>
      <c r="D76" s="14"/>
      <c r="E76" s="69">
        <v>5</v>
      </c>
      <c r="F76" s="69">
        <v>2</v>
      </c>
      <c r="G76" s="69">
        <v>0</v>
      </c>
      <c r="H76" s="69">
        <v>1</v>
      </c>
      <c r="I76" s="69">
        <v>0</v>
      </c>
      <c r="J76" s="69">
        <v>0</v>
      </c>
      <c r="K76" s="69">
        <v>0</v>
      </c>
      <c r="L76" s="69">
        <v>0</v>
      </c>
      <c r="M76" s="69">
        <v>5</v>
      </c>
      <c r="N76" s="69">
        <v>0</v>
      </c>
      <c r="O76" s="69"/>
      <c r="P76" s="69"/>
      <c r="Q76" s="69"/>
      <c r="R76" s="69"/>
      <c r="S76" s="69"/>
      <c r="T76" s="70">
        <f t="shared" si="2"/>
        <v>13</v>
      </c>
      <c r="U76" s="71"/>
      <c r="V76" s="72">
        <v>0.70229166666666665</v>
      </c>
      <c r="W76" s="73" t="s">
        <v>28</v>
      </c>
      <c r="X76" s="74"/>
      <c r="Y76" s="74"/>
      <c r="Z76" s="75"/>
      <c r="AA76" s="76"/>
      <c r="AB76" s="77"/>
      <c r="AC76" s="78" t="str">
        <f>TEXT(IF($E74="","",(IF($E75="",T74/(15-(COUNTIF($E74:$S74,""))),(IF($E76="",(T74+T75)/(30-(COUNTIF($E74:$S74,"")+COUNTIF($E75:$S75,""))), (T74+T75+T76)/(45-(COUNTIF($E74:$S74,"")+COUNTIF($E75:$S75,"")+COUNTIF($E76:$S76,"")))))))),"0,00")</f>
        <v>1,07</v>
      </c>
    </row>
    <row r="77" spans="1:29" ht="15.75" thickBot="1">
      <c r="A77" s="48">
        <v>119</v>
      </c>
      <c r="B77" s="49" t="s">
        <v>87</v>
      </c>
      <c r="C77" s="50" t="s">
        <v>22</v>
      </c>
      <c r="D77" s="50"/>
      <c r="E77" s="51">
        <v>2</v>
      </c>
      <c r="F77" s="51">
        <v>1</v>
      </c>
      <c r="G77" s="51">
        <v>2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1</v>
      </c>
      <c r="N77" s="51">
        <v>1</v>
      </c>
      <c r="O77" s="51"/>
      <c r="P77" s="51"/>
      <c r="Q77" s="51"/>
      <c r="R77" s="51"/>
      <c r="S77" s="51"/>
      <c r="T77" s="52">
        <f t="shared" si="2"/>
        <v>7</v>
      </c>
      <c r="U77" s="53"/>
      <c r="V77" s="54">
        <f>SUM(T77:T79)+IF(ISNUMBER(U77),U77,0)+IF(ISNUMBER(U78),U78,0)+IF(ISNUMBER(U79),U79,0)</f>
        <v>32</v>
      </c>
      <c r="W77" s="55">
        <f>COUNTIF($E77:$S77,0)+COUNTIF($E78:$S78,0)+COUNTIF($E79:$S79,0)</f>
        <v>14</v>
      </c>
      <c r="X77" s="55">
        <f>COUNTIF($E77:$S77,1)+COUNTIF($E78:$S78,1)+COUNTIF($E79:$S79,1)</f>
        <v>6</v>
      </c>
      <c r="Y77" s="55">
        <f>COUNTIF($E77:$S77,2)+COUNTIF($E78:$S78,2)+COUNTIF($E79:$S79,2)</f>
        <v>6</v>
      </c>
      <c r="Z77" s="55">
        <f>COUNTIF($E77:$S77,3)+COUNTIF($E78:$S78,3)+COUNTIF($E79:$S79,3)</f>
        <v>3</v>
      </c>
      <c r="AA77" s="55">
        <f>COUNTIF($E77:$S77,5)+COUNTIF($E78:$S78,5)+COUNTIF($E79:$S79,5)</f>
        <v>1</v>
      </c>
      <c r="AB77" s="56">
        <f>COUNTIF($E77:$S77,"5*")+COUNTIF($E78:$S78,"5*")+COUNTIF($E79:$S79,"5*")</f>
        <v>0</v>
      </c>
      <c r="AC77" s="57">
        <f>COUNTIF($E77:$S77,20)+COUNTIF($E78:$S78,20)+COUNTIF($E79:$S79,20)</f>
        <v>0</v>
      </c>
    </row>
    <row r="78" spans="1:29" ht="16.5" thickBot="1">
      <c r="A78" s="58" t="s">
        <v>120</v>
      </c>
      <c r="B78" s="59" t="s">
        <v>24</v>
      </c>
      <c r="C78" s="59" t="s">
        <v>55</v>
      </c>
      <c r="D78" s="59"/>
      <c r="E78" s="60">
        <v>1</v>
      </c>
      <c r="F78" s="60">
        <v>0</v>
      </c>
      <c r="G78" s="60">
        <v>2</v>
      </c>
      <c r="H78" s="60">
        <v>0</v>
      </c>
      <c r="I78" s="60">
        <v>3</v>
      </c>
      <c r="J78" s="60">
        <v>0</v>
      </c>
      <c r="K78" s="60">
        <v>1</v>
      </c>
      <c r="L78" s="60">
        <v>3</v>
      </c>
      <c r="M78" s="60">
        <v>0</v>
      </c>
      <c r="N78" s="60">
        <v>2</v>
      </c>
      <c r="O78" s="60"/>
      <c r="P78" s="60"/>
      <c r="Q78" s="60"/>
      <c r="R78" s="60"/>
      <c r="S78" s="60"/>
      <c r="T78" s="61">
        <f t="shared" si="2"/>
        <v>12</v>
      </c>
      <c r="U78" s="62"/>
      <c r="V78" s="63">
        <v>0.46597222222222218</v>
      </c>
      <c r="W78" s="64" t="s">
        <v>26</v>
      </c>
      <c r="X78" s="65"/>
      <c r="Y78" s="65"/>
      <c r="Z78" s="66"/>
      <c r="AA78" s="66"/>
      <c r="AB78" s="67"/>
      <c r="AC78" s="68" t="str">
        <f>TEXT( (V79-V78+0.00000000000001),"[hh].mm.ss")</f>
        <v>05.06.00</v>
      </c>
    </row>
    <row r="79" spans="1:29" ht="15.75" thickBot="1">
      <c r="A79" s="32" t="s">
        <v>27</v>
      </c>
      <c r="B79" s="33"/>
      <c r="C79" s="13"/>
      <c r="D79" s="14"/>
      <c r="E79" s="69">
        <v>2</v>
      </c>
      <c r="F79" s="69">
        <v>5</v>
      </c>
      <c r="G79" s="69">
        <v>2</v>
      </c>
      <c r="H79" s="69">
        <v>0</v>
      </c>
      <c r="I79" s="69">
        <v>0</v>
      </c>
      <c r="J79" s="69">
        <v>0</v>
      </c>
      <c r="K79" s="69">
        <v>0</v>
      </c>
      <c r="L79" s="69">
        <v>3</v>
      </c>
      <c r="M79" s="69">
        <v>1</v>
      </c>
      <c r="N79" s="69">
        <v>0</v>
      </c>
      <c r="O79" s="69"/>
      <c r="P79" s="69"/>
      <c r="Q79" s="69"/>
      <c r="R79" s="69"/>
      <c r="S79" s="69"/>
      <c r="T79" s="70">
        <f t="shared" si="2"/>
        <v>13</v>
      </c>
      <c r="U79" s="71"/>
      <c r="V79" s="72">
        <v>0.67847222222222225</v>
      </c>
      <c r="W79" s="73" t="s">
        <v>28</v>
      </c>
      <c r="X79" s="74"/>
      <c r="Y79" s="74"/>
      <c r="Z79" s="75"/>
      <c r="AA79" s="76"/>
      <c r="AB79" s="77"/>
      <c r="AC79" s="78" t="str">
        <f>TEXT(IF($E77="","",(IF($E78="",T77/(15-(COUNTIF($E77:$S77,""))),(IF($E79="",(T77+T78)/(30-(COUNTIF($E77:$S77,"")+COUNTIF($E78:$S78,""))), (T77+T78+T79)/(45-(COUNTIF($E77:$S77,"")+COUNTIF($E78:$S78,"")+COUNTIF($E79:$S79,"")))))))),"0,00")</f>
        <v>1,07</v>
      </c>
    </row>
    <row r="80" spans="1:29" ht="15.75" thickBot="1">
      <c r="A80" s="48">
        <v>137</v>
      </c>
      <c r="B80" s="49" t="s">
        <v>88</v>
      </c>
      <c r="C80" s="50" t="s">
        <v>80</v>
      </c>
      <c r="D80" s="50"/>
      <c r="E80" s="51">
        <v>1</v>
      </c>
      <c r="F80" s="51">
        <v>0</v>
      </c>
      <c r="G80" s="51">
        <v>0</v>
      </c>
      <c r="H80" s="51">
        <v>5</v>
      </c>
      <c r="I80" s="51">
        <v>0</v>
      </c>
      <c r="J80" s="51">
        <v>0</v>
      </c>
      <c r="K80" s="51">
        <v>5</v>
      </c>
      <c r="L80" s="51">
        <v>0</v>
      </c>
      <c r="M80" s="51">
        <v>2</v>
      </c>
      <c r="N80" s="51">
        <v>2</v>
      </c>
      <c r="O80" s="51"/>
      <c r="P80" s="51"/>
      <c r="Q80" s="51"/>
      <c r="R80" s="51"/>
      <c r="S80" s="51"/>
      <c r="T80" s="52">
        <f t="shared" si="2"/>
        <v>15</v>
      </c>
      <c r="U80" s="53"/>
      <c r="V80" s="54">
        <f>SUM(T80:T82)+IF(ISNUMBER(U80),U80,0)+IF(ISNUMBER(U81),U81,0)+IF(ISNUMBER(U82),U82,0)</f>
        <v>41</v>
      </c>
      <c r="W80" s="55">
        <f>COUNTIF($E80:$S80,0)+COUNTIF($E81:$S81,0)+COUNTIF($E82:$S82,0)</f>
        <v>17</v>
      </c>
      <c r="X80" s="55">
        <f>COUNTIF($E80:$S80,1)+COUNTIF($E81:$S81,1)+COUNTIF($E82:$S82,1)</f>
        <v>3</v>
      </c>
      <c r="Y80" s="55">
        <f>COUNTIF($E80:$S80,2)+COUNTIF($E81:$S81,2)+COUNTIF($E82:$S82,2)</f>
        <v>4</v>
      </c>
      <c r="Z80" s="55">
        <f>COUNTIF($E80:$S80,3)+COUNTIF($E81:$S81,3)+COUNTIF($E82:$S82,3)</f>
        <v>0</v>
      </c>
      <c r="AA80" s="55">
        <f>COUNTIF($E80:$S80,5)+COUNTIF($E81:$S81,5)+COUNTIF($E82:$S82,5)</f>
        <v>6</v>
      </c>
      <c r="AB80" s="56">
        <f>COUNTIF($E80:$S80,"5*")+COUNTIF($E81:$S81,"5*")+COUNTIF($E82:$S82,"5*")</f>
        <v>0</v>
      </c>
      <c r="AC80" s="57">
        <f>COUNTIF($E80:$S80,20)+COUNTIF($E81:$S81,20)+COUNTIF($E82:$S82,20)</f>
        <v>0</v>
      </c>
    </row>
    <row r="81" spans="1:29" ht="16.5" thickBot="1">
      <c r="A81" s="58" t="s">
        <v>121</v>
      </c>
      <c r="B81" s="59" t="s">
        <v>24</v>
      </c>
      <c r="C81" s="59" t="s">
        <v>42</v>
      </c>
      <c r="D81" s="59"/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1</v>
      </c>
      <c r="K81" s="60">
        <v>2</v>
      </c>
      <c r="L81" s="60">
        <v>0</v>
      </c>
      <c r="M81" s="60">
        <v>5</v>
      </c>
      <c r="N81" s="60">
        <v>5</v>
      </c>
      <c r="O81" s="60"/>
      <c r="P81" s="60"/>
      <c r="Q81" s="60"/>
      <c r="R81" s="60"/>
      <c r="S81" s="60"/>
      <c r="T81" s="61">
        <f t="shared" si="2"/>
        <v>13</v>
      </c>
      <c r="U81" s="62"/>
      <c r="V81" s="63">
        <v>0.48680555555555544</v>
      </c>
      <c r="W81" s="64" t="s">
        <v>26</v>
      </c>
      <c r="X81" s="65"/>
      <c r="Y81" s="65"/>
      <c r="Z81" s="66"/>
      <c r="AA81" s="66"/>
      <c r="AB81" s="67"/>
      <c r="AC81" s="68" t="str">
        <f>TEXT( (V82-V81+0.00000000000001),"[hh].mm.ss")</f>
        <v>05.13.18</v>
      </c>
    </row>
    <row r="82" spans="1:29" ht="15.75" thickBot="1">
      <c r="A82" s="32" t="s">
        <v>27</v>
      </c>
      <c r="B82" s="33"/>
      <c r="C82" s="13"/>
      <c r="D82" s="14"/>
      <c r="E82" s="69">
        <v>5</v>
      </c>
      <c r="F82" s="69">
        <v>0</v>
      </c>
      <c r="G82" s="69">
        <v>0</v>
      </c>
      <c r="H82" s="69">
        <v>0</v>
      </c>
      <c r="I82" s="69">
        <v>0</v>
      </c>
      <c r="J82" s="69">
        <v>1</v>
      </c>
      <c r="K82" s="69">
        <v>0</v>
      </c>
      <c r="L82" s="69">
        <v>0</v>
      </c>
      <c r="M82" s="69">
        <v>2</v>
      </c>
      <c r="N82" s="69">
        <v>5</v>
      </c>
      <c r="O82" s="69"/>
      <c r="P82" s="69"/>
      <c r="Q82" s="69"/>
      <c r="R82" s="69"/>
      <c r="S82" s="69"/>
      <c r="T82" s="70">
        <f t="shared" si="2"/>
        <v>13</v>
      </c>
      <c r="U82" s="71"/>
      <c r="V82" s="72">
        <v>0.70437500000000008</v>
      </c>
      <c r="W82" s="73" t="s">
        <v>28</v>
      </c>
      <c r="X82" s="74"/>
      <c r="Y82" s="74"/>
      <c r="Z82" s="75"/>
      <c r="AA82" s="76"/>
      <c r="AB82" s="77"/>
      <c r="AC82" s="78" t="str">
        <f>TEXT(IF($E80="","",(IF($E81="",T80/(15-(COUNTIF($E80:$S80,""))),(IF($E82="",(T80+T81)/(30-(COUNTIF($E80:$S80,"")+COUNTIF($E81:$S81,""))), (T80+T81+T82)/(45-(COUNTIF($E80:$S80,"")+COUNTIF($E81:$S81,"")+COUNTIF($E82:$S82,"")))))))),"0,00")</f>
        <v>1,37</v>
      </c>
    </row>
    <row r="83" spans="1:29" ht="15.75" thickBot="1">
      <c r="A83" s="48">
        <v>106</v>
      </c>
      <c r="B83" s="49" t="s">
        <v>89</v>
      </c>
      <c r="C83" s="50" t="s">
        <v>80</v>
      </c>
      <c r="D83" s="50"/>
      <c r="E83" s="51">
        <v>5</v>
      </c>
      <c r="F83" s="51">
        <v>2</v>
      </c>
      <c r="G83" s="51">
        <v>2</v>
      </c>
      <c r="H83" s="51">
        <v>1</v>
      </c>
      <c r="I83" s="51">
        <v>5</v>
      </c>
      <c r="J83" s="51">
        <v>3</v>
      </c>
      <c r="K83" s="51">
        <v>1</v>
      </c>
      <c r="L83" s="51">
        <v>3</v>
      </c>
      <c r="M83" s="51">
        <v>3</v>
      </c>
      <c r="N83" s="51">
        <v>1</v>
      </c>
      <c r="O83" s="51"/>
      <c r="P83" s="51"/>
      <c r="Q83" s="51"/>
      <c r="R83" s="51"/>
      <c r="S83" s="51"/>
      <c r="T83" s="52">
        <f t="shared" si="2"/>
        <v>26</v>
      </c>
      <c r="U83" s="53"/>
      <c r="V83" s="54">
        <f>SUM(T83:T85)+IF(ISNUMBER(U83),U83,0)+IF(ISNUMBER(U84),U84,0)+IF(ISNUMBER(U85),U85,0)</f>
        <v>46</v>
      </c>
      <c r="W83" s="55">
        <f>COUNTIF($E83:$S83,0)+COUNTIF($E84:$S84,0)+COUNTIF($E85:$S85,0)</f>
        <v>10</v>
      </c>
      <c r="X83" s="55">
        <f>COUNTIF($E83:$S83,1)+COUNTIF($E84:$S84,1)+COUNTIF($E85:$S85,1)</f>
        <v>9</v>
      </c>
      <c r="Y83" s="55">
        <f>COUNTIF($E83:$S83,2)+COUNTIF($E84:$S84,2)+COUNTIF($E85:$S85,2)</f>
        <v>2</v>
      </c>
      <c r="Z83" s="55">
        <f>COUNTIF($E83:$S83,3)+COUNTIF($E84:$S84,3)+COUNTIF($E85:$S85,3)</f>
        <v>6</v>
      </c>
      <c r="AA83" s="55">
        <f>COUNTIF($E83:$S83,5)+COUNTIF($E84:$S84,5)+COUNTIF($E85:$S85,5)</f>
        <v>3</v>
      </c>
      <c r="AB83" s="56">
        <f>COUNTIF($E83:$S83,"5*")+COUNTIF($E84:$S84,"5*")+COUNTIF($E85:$S85,"5*")</f>
        <v>0</v>
      </c>
      <c r="AC83" s="57">
        <f>COUNTIF($E83:$S83,20)+COUNTIF($E84:$S84,20)+COUNTIF($E85:$S85,20)</f>
        <v>0</v>
      </c>
    </row>
    <row r="84" spans="1:29" ht="16.5" thickBot="1">
      <c r="A84" s="58" t="s">
        <v>122</v>
      </c>
      <c r="B84" s="59" t="s">
        <v>24</v>
      </c>
      <c r="C84" s="59" t="s">
        <v>25</v>
      </c>
      <c r="D84" s="59"/>
      <c r="E84" s="60">
        <v>5</v>
      </c>
      <c r="F84" s="60">
        <v>0</v>
      </c>
      <c r="G84" s="60">
        <v>0</v>
      </c>
      <c r="H84" s="60">
        <v>0</v>
      </c>
      <c r="I84" s="60">
        <v>0</v>
      </c>
      <c r="J84" s="60">
        <v>1</v>
      </c>
      <c r="K84" s="60">
        <v>3</v>
      </c>
      <c r="L84" s="60">
        <v>1</v>
      </c>
      <c r="M84" s="60">
        <v>1</v>
      </c>
      <c r="N84" s="60">
        <v>0</v>
      </c>
      <c r="O84" s="60"/>
      <c r="P84" s="60"/>
      <c r="Q84" s="60"/>
      <c r="R84" s="60"/>
      <c r="S84" s="60"/>
      <c r="T84" s="61">
        <f t="shared" si="2"/>
        <v>11</v>
      </c>
      <c r="U84" s="62"/>
      <c r="V84" s="63">
        <v>0.47777777777777769</v>
      </c>
      <c r="W84" s="64" t="s">
        <v>26</v>
      </c>
      <c r="X84" s="65"/>
      <c r="Y84" s="65"/>
      <c r="Z84" s="66"/>
      <c r="AA84" s="66"/>
      <c r="AB84" s="67"/>
      <c r="AC84" s="68" t="str">
        <f>TEXT( (V85-V84+0.00000000000001),"[hh].mm.ss")</f>
        <v>05.26.52</v>
      </c>
    </row>
    <row r="85" spans="1:29" ht="15.75" thickBot="1">
      <c r="A85" s="32" t="s">
        <v>27</v>
      </c>
      <c r="B85" s="33"/>
      <c r="C85" s="13"/>
      <c r="D85" s="14"/>
      <c r="E85" s="69">
        <v>3</v>
      </c>
      <c r="F85" s="69">
        <v>0</v>
      </c>
      <c r="G85" s="69">
        <v>0</v>
      </c>
      <c r="H85" s="69">
        <v>0</v>
      </c>
      <c r="I85" s="69">
        <v>1</v>
      </c>
      <c r="J85" s="69">
        <v>1</v>
      </c>
      <c r="K85" s="69">
        <v>1</v>
      </c>
      <c r="L85" s="69">
        <v>0</v>
      </c>
      <c r="M85" s="69">
        <v>3</v>
      </c>
      <c r="N85" s="69">
        <v>0</v>
      </c>
      <c r="O85" s="69"/>
      <c r="P85" s="69"/>
      <c r="Q85" s="69"/>
      <c r="R85" s="69"/>
      <c r="S85" s="69"/>
      <c r="T85" s="70">
        <f t="shared" si="2"/>
        <v>9</v>
      </c>
      <c r="U85" s="71"/>
      <c r="V85" s="72">
        <v>0.70476851851851852</v>
      </c>
      <c r="W85" s="73" t="s">
        <v>28</v>
      </c>
      <c r="X85" s="74"/>
      <c r="Y85" s="74"/>
      <c r="Z85" s="75"/>
      <c r="AA85" s="76"/>
      <c r="AB85" s="77"/>
      <c r="AC85" s="78" t="str">
        <f>TEXT(IF($E83="","",(IF($E84="",T83/(15-(COUNTIF($E83:$S83,""))),(IF($E85="",(T83+T84)/(30-(COUNTIF($E83:$S83,"")+COUNTIF($E84:$S84,""))), (T83+T84+T85)/(45-(COUNTIF($E83:$S83,"")+COUNTIF($E84:$S84,"")+COUNTIF($E85:$S85,"")))))))),"0,00")</f>
        <v>1,53</v>
      </c>
    </row>
    <row r="86" spans="1:29" ht="15.75" thickBot="1">
      <c r="A86" s="48">
        <v>116</v>
      </c>
      <c r="B86" s="49" t="s">
        <v>90</v>
      </c>
      <c r="C86" s="50" t="s">
        <v>91</v>
      </c>
      <c r="D86" s="50"/>
      <c r="E86" s="51">
        <v>1</v>
      </c>
      <c r="F86" s="51">
        <v>2</v>
      </c>
      <c r="G86" s="51">
        <v>2</v>
      </c>
      <c r="H86" s="51">
        <v>1</v>
      </c>
      <c r="I86" s="51">
        <v>1</v>
      </c>
      <c r="J86" s="51">
        <v>0</v>
      </c>
      <c r="K86" s="51">
        <v>5</v>
      </c>
      <c r="L86" s="51">
        <v>1</v>
      </c>
      <c r="M86" s="51">
        <v>2</v>
      </c>
      <c r="N86" s="51">
        <v>3</v>
      </c>
      <c r="O86" s="51"/>
      <c r="P86" s="51"/>
      <c r="Q86" s="51"/>
      <c r="R86" s="51"/>
      <c r="S86" s="51"/>
      <c r="T86" s="52">
        <f t="shared" si="2"/>
        <v>18</v>
      </c>
      <c r="U86" s="53"/>
      <c r="V86" s="54">
        <f>SUM(T86:T88)+IF(ISNUMBER(U86),U86,0)+IF(ISNUMBER(U87),U87,0)+IF(ISNUMBER(U88),U88,0)</f>
        <v>50</v>
      </c>
      <c r="W86" s="55">
        <f>COUNTIF($E86:$S86,0)+COUNTIF($E87:$S87,0)+COUNTIF($E88:$S88,0)</f>
        <v>7</v>
      </c>
      <c r="X86" s="55">
        <f>COUNTIF($E86:$S86,1)+COUNTIF($E87:$S87,1)+COUNTIF($E88:$S88,1)</f>
        <v>11</v>
      </c>
      <c r="Y86" s="55">
        <f>COUNTIF($E86:$S86,2)+COUNTIF($E87:$S87,2)+COUNTIF($E88:$S88,2)</f>
        <v>5</v>
      </c>
      <c r="Z86" s="55">
        <f>COUNTIF($E86:$S86,3)+COUNTIF($E87:$S87,3)+COUNTIF($E88:$S88,3)</f>
        <v>3</v>
      </c>
      <c r="AA86" s="55">
        <f>COUNTIF($E86:$S86,5)+COUNTIF($E87:$S87,5)+COUNTIF($E88:$S88,5)</f>
        <v>4</v>
      </c>
      <c r="AB86" s="56">
        <f>COUNTIF($E86:$S86,"5*")+COUNTIF($E87:$S87,"5*")+COUNTIF($E88:$S88,"5*")</f>
        <v>0</v>
      </c>
      <c r="AC86" s="57">
        <f>COUNTIF($E86:$S86,20)+COUNTIF($E87:$S87,20)+COUNTIF($E88:$S88,20)</f>
        <v>0</v>
      </c>
    </row>
    <row r="87" spans="1:29" ht="16.5" thickBot="1">
      <c r="A87" s="58" t="s">
        <v>123</v>
      </c>
      <c r="B87" s="59" t="s">
        <v>24</v>
      </c>
      <c r="C87" s="59" t="s">
        <v>55</v>
      </c>
      <c r="D87" s="59"/>
      <c r="E87" s="60">
        <v>0</v>
      </c>
      <c r="F87" s="60">
        <v>2</v>
      </c>
      <c r="G87" s="60">
        <v>0</v>
      </c>
      <c r="H87" s="60">
        <v>1</v>
      </c>
      <c r="I87" s="60">
        <v>0</v>
      </c>
      <c r="J87" s="60">
        <v>1</v>
      </c>
      <c r="K87" s="60">
        <v>5</v>
      </c>
      <c r="L87" s="60">
        <v>5</v>
      </c>
      <c r="M87" s="60">
        <v>5</v>
      </c>
      <c r="N87" s="60">
        <v>1</v>
      </c>
      <c r="O87" s="60"/>
      <c r="P87" s="60"/>
      <c r="Q87" s="60"/>
      <c r="R87" s="60"/>
      <c r="S87" s="60"/>
      <c r="T87" s="61">
        <f t="shared" si="2"/>
        <v>20</v>
      </c>
      <c r="U87" s="62"/>
      <c r="V87" s="63">
        <v>0.48541666666666655</v>
      </c>
      <c r="W87" s="64" t="s">
        <v>26</v>
      </c>
      <c r="X87" s="65"/>
      <c r="Y87" s="65"/>
      <c r="Z87" s="66"/>
      <c r="AA87" s="66"/>
      <c r="AB87" s="67"/>
      <c r="AC87" s="68" t="str">
        <f>TEXT( (V88-V87+0.00000000000001),"[hh].mm.ss")</f>
        <v>03.49.34</v>
      </c>
    </row>
    <row r="88" spans="1:29" ht="15.75" thickBot="1">
      <c r="A88" s="32" t="s">
        <v>27</v>
      </c>
      <c r="B88" s="33"/>
      <c r="C88" s="13"/>
      <c r="D88" s="14"/>
      <c r="E88" s="69">
        <v>2</v>
      </c>
      <c r="F88" s="69">
        <v>1</v>
      </c>
      <c r="G88" s="69">
        <v>0</v>
      </c>
      <c r="H88" s="69">
        <v>0</v>
      </c>
      <c r="I88" s="69">
        <v>1</v>
      </c>
      <c r="J88" s="69">
        <v>1</v>
      </c>
      <c r="K88" s="69">
        <v>0</v>
      </c>
      <c r="L88" s="69">
        <v>1</v>
      </c>
      <c r="M88" s="69">
        <v>3</v>
      </c>
      <c r="N88" s="69">
        <v>3</v>
      </c>
      <c r="O88" s="69"/>
      <c r="P88" s="69"/>
      <c r="Q88" s="69"/>
      <c r="R88" s="69"/>
      <c r="S88" s="69"/>
      <c r="T88" s="70">
        <f t="shared" si="2"/>
        <v>12</v>
      </c>
      <c r="U88" s="71"/>
      <c r="V88" s="72">
        <v>0.64483796296296292</v>
      </c>
      <c r="W88" s="73" t="s">
        <v>28</v>
      </c>
      <c r="X88" s="74"/>
      <c r="Y88" s="74"/>
      <c r="Z88" s="75"/>
      <c r="AA88" s="76"/>
      <c r="AB88" s="77"/>
      <c r="AC88" s="78" t="str">
        <f>TEXT(IF($E86="","",(IF($E87="",T86/(15-(COUNTIF($E86:$S86,""))),(IF($E88="",(T86+T87)/(30-(COUNTIF($E86:$S86,"")+COUNTIF($E87:$S87,""))), (T86+T87+T88)/(45-(COUNTIF($E86:$S86,"")+COUNTIF($E87:$S87,"")+COUNTIF($E88:$S88,"")))))))),"0,00")</f>
        <v>1,67</v>
      </c>
    </row>
    <row r="89" spans="1:29" ht="15.75" thickBot="1">
      <c r="A89" s="48">
        <v>117</v>
      </c>
      <c r="B89" s="49" t="s">
        <v>92</v>
      </c>
      <c r="C89" s="50" t="s">
        <v>93</v>
      </c>
      <c r="D89" s="50"/>
      <c r="E89" s="51">
        <v>0</v>
      </c>
      <c r="F89" s="51">
        <v>1</v>
      </c>
      <c r="G89" s="51">
        <v>5</v>
      </c>
      <c r="H89" s="51">
        <v>0</v>
      </c>
      <c r="I89" s="51">
        <v>5</v>
      </c>
      <c r="J89" s="51">
        <v>0</v>
      </c>
      <c r="K89" s="51">
        <v>1</v>
      </c>
      <c r="L89" s="51">
        <v>5</v>
      </c>
      <c r="M89" s="51">
        <v>5</v>
      </c>
      <c r="N89" s="51">
        <v>5</v>
      </c>
      <c r="O89" s="51"/>
      <c r="P89" s="51"/>
      <c r="Q89" s="51"/>
      <c r="R89" s="51"/>
      <c r="S89" s="51"/>
      <c r="T89" s="52">
        <f t="shared" si="2"/>
        <v>27</v>
      </c>
      <c r="U89" s="53"/>
      <c r="V89" s="54">
        <f>SUM(T89:T91)+IF(ISNUMBER(U89),U89,0)+IF(ISNUMBER(U90),U90,0)+IF(ISNUMBER(U91),U91,0)</f>
        <v>53</v>
      </c>
      <c r="W89" s="55">
        <f>COUNTIF($E89:$S89,0)+COUNTIF($E90:$S90,0)+COUNTIF($E91:$S91,0)</f>
        <v>11</v>
      </c>
      <c r="X89" s="55">
        <f>COUNTIF($E89:$S89,1)+COUNTIF($E90:$S90,1)+COUNTIF($E91:$S91,1)</f>
        <v>9</v>
      </c>
      <c r="Y89" s="55">
        <f>COUNTIF($E89:$S89,2)+COUNTIF($E90:$S90,2)+COUNTIF($E91:$S91,2)</f>
        <v>2</v>
      </c>
      <c r="Z89" s="55">
        <f>COUNTIF($E89:$S89,3)+COUNTIF($E90:$S90,3)+COUNTIF($E91:$S91,3)</f>
        <v>0</v>
      </c>
      <c r="AA89" s="55">
        <f>COUNTIF($E89:$S89,5)+COUNTIF($E90:$S90,5)+COUNTIF($E91:$S91,5)</f>
        <v>8</v>
      </c>
      <c r="AB89" s="56">
        <f>COUNTIF($E89:$S89,"5*")+COUNTIF($E90:$S90,"5*")+COUNTIF($E91:$S91,"5*")</f>
        <v>0</v>
      </c>
      <c r="AC89" s="57">
        <f>COUNTIF($E89:$S89,20)+COUNTIF($E90:$S90,20)+COUNTIF($E91:$S91,20)</f>
        <v>0</v>
      </c>
    </row>
    <row r="90" spans="1:29" ht="16.5" thickBot="1">
      <c r="A90" s="58" t="s">
        <v>124</v>
      </c>
      <c r="B90" s="59" t="s">
        <v>24</v>
      </c>
      <c r="C90" s="59" t="s">
        <v>94</v>
      </c>
      <c r="D90" s="59"/>
      <c r="E90" s="60">
        <v>1</v>
      </c>
      <c r="F90" s="60">
        <v>1</v>
      </c>
      <c r="G90" s="60">
        <v>0</v>
      </c>
      <c r="H90" s="60">
        <v>0</v>
      </c>
      <c r="I90" s="60">
        <v>1</v>
      </c>
      <c r="J90" s="60">
        <v>5</v>
      </c>
      <c r="K90" s="60">
        <v>0</v>
      </c>
      <c r="L90" s="60">
        <v>1</v>
      </c>
      <c r="M90" s="60">
        <v>5</v>
      </c>
      <c r="N90" s="60">
        <v>5</v>
      </c>
      <c r="O90" s="60"/>
      <c r="P90" s="60"/>
      <c r="Q90" s="60"/>
      <c r="R90" s="60"/>
      <c r="S90" s="60"/>
      <c r="T90" s="61">
        <f t="shared" si="2"/>
        <v>19</v>
      </c>
      <c r="U90" s="62"/>
      <c r="V90" s="63">
        <v>0.48263888888888878</v>
      </c>
      <c r="W90" s="64" t="s">
        <v>26</v>
      </c>
      <c r="X90" s="65"/>
      <c r="Y90" s="65"/>
      <c r="Z90" s="66"/>
      <c r="AA90" s="66"/>
      <c r="AB90" s="67"/>
      <c r="AC90" s="68" t="str">
        <f>TEXT( (V91-V90+0.00000000000001),"[hh].mm.ss")</f>
        <v>04.50.16</v>
      </c>
    </row>
    <row r="91" spans="1:29" ht="15.75" thickBot="1">
      <c r="A91" s="32" t="s">
        <v>27</v>
      </c>
      <c r="B91" s="33"/>
      <c r="C91" s="13"/>
      <c r="D91" s="14"/>
      <c r="E91" s="69">
        <v>0</v>
      </c>
      <c r="F91" s="69">
        <v>1</v>
      </c>
      <c r="G91" s="69">
        <v>2</v>
      </c>
      <c r="H91" s="69">
        <v>0</v>
      </c>
      <c r="I91" s="69">
        <v>0</v>
      </c>
      <c r="J91" s="69">
        <v>0</v>
      </c>
      <c r="K91" s="69">
        <v>1</v>
      </c>
      <c r="L91" s="69">
        <v>0</v>
      </c>
      <c r="M91" s="69">
        <v>1</v>
      </c>
      <c r="N91" s="69">
        <v>2</v>
      </c>
      <c r="O91" s="69"/>
      <c r="P91" s="69"/>
      <c r="Q91" s="69"/>
      <c r="R91" s="69"/>
      <c r="S91" s="69"/>
      <c r="T91" s="70">
        <f t="shared" si="2"/>
        <v>7</v>
      </c>
      <c r="U91" s="71"/>
      <c r="V91" s="72">
        <v>0.68421296296296286</v>
      </c>
      <c r="W91" s="73" t="s">
        <v>28</v>
      </c>
      <c r="X91" s="74"/>
      <c r="Y91" s="74"/>
      <c r="Z91" s="75"/>
      <c r="AA91" s="76"/>
      <c r="AB91" s="77"/>
      <c r="AC91" s="78" t="str">
        <f>TEXT(IF($E89="","",(IF($E90="",T89/(15-(COUNTIF($E89:$S89,""))),(IF($E91="",(T89+T90)/(30-(COUNTIF($E89:$S89,"")+COUNTIF($E90:$S90,""))), (T89+T90+T91)/(45-(COUNTIF($E89:$S89,"")+COUNTIF($E90:$S90,"")+COUNTIF($E91:$S91,"")))))))),"0,00")</f>
        <v>1,77</v>
      </c>
    </row>
    <row r="92" spans="1:29" ht="15.75" thickBot="1">
      <c r="A92" s="48">
        <v>113</v>
      </c>
      <c r="B92" s="49" t="s">
        <v>95</v>
      </c>
      <c r="C92" s="50" t="s">
        <v>49</v>
      </c>
      <c r="D92" s="50"/>
      <c r="E92" s="51">
        <v>2</v>
      </c>
      <c r="F92" s="51">
        <v>5</v>
      </c>
      <c r="G92" s="51">
        <v>1</v>
      </c>
      <c r="H92" s="51">
        <v>5</v>
      </c>
      <c r="I92" s="51">
        <v>1</v>
      </c>
      <c r="J92" s="51">
        <v>1</v>
      </c>
      <c r="K92" s="51">
        <v>2</v>
      </c>
      <c r="L92" s="51">
        <v>0</v>
      </c>
      <c r="M92" s="51">
        <v>3</v>
      </c>
      <c r="N92" s="51">
        <v>5</v>
      </c>
      <c r="O92" s="51"/>
      <c r="P92" s="51"/>
      <c r="Q92" s="51"/>
      <c r="R92" s="51"/>
      <c r="S92" s="51"/>
      <c r="T92" s="52">
        <f t="shared" si="2"/>
        <v>25</v>
      </c>
      <c r="U92" s="53"/>
      <c r="V92" s="54">
        <f>SUM(T92:T94)+IF(ISNUMBER(U92),U92,0)+IF(ISNUMBER(U93),U93,0)+IF(ISNUMBER(U94),U94,0)</f>
        <v>54</v>
      </c>
      <c r="W92" s="55">
        <f>COUNTIF($E92:$S92,0)+COUNTIF($E93:$S93,0)+COUNTIF($E94:$S94,0)</f>
        <v>10</v>
      </c>
      <c r="X92" s="55">
        <f>COUNTIF($E92:$S92,1)+COUNTIF($E93:$S93,1)+COUNTIF($E94:$S94,1)</f>
        <v>6</v>
      </c>
      <c r="Y92" s="55">
        <f>COUNTIF($E92:$S92,2)+COUNTIF($E93:$S93,2)+COUNTIF($E94:$S94,2)</f>
        <v>4</v>
      </c>
      <c r="Z92" s="55">
        <f>COUNTIF($E92:$S92,3)+COUNTIF($E93:$S93,3)+COUNTIF($E94:$S94,3)</f>
        <v>5</v>
      </c>
      <c r="AA92" s="55">
        <f>COUNTIF($E92:$S92,5)+COUNTIF($E93:$S93,5)+COUNTIF($E94:$S94,5)</f>
        <v>5</v>
      </c>
      <c r="AB92" s="56">
        <f>COUNTIF($E92:$S92,"5*")+COUNTIF($E93:$S93,"5*")+COUNTIF($E94:$S94,"5*")</f>
        <v>0</v>
      </c>
      <c r="AC92" s="57">
        <f>COUNTIF($E92:$S92,20)+COUNTIF($E93:$S93,20)+COUNTIF($E94:$S94,20)</f>
        <v>0</v>
      </c>
    </row>
    <row r="93" spans="1:29" ht="16.5" thickBot="1">
      <c r="A93" s="58" t="s">
        <v>125</v>
      </c>
      <c r="B93" s="59" t="s">
        <v>24</v>
      </c>
      <c r="C93" s="59" t="s">
        <v>55</v>
      </c>
      <c r="D93" s="59"/>
      <c r="E93" s="60">
        <v>2</v>
      </c>
      <c r="F93" s="60">
        <v>2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1</v>
      </c>
      <c r="M93" s="60">
        <v>3</v>
      </c>
      <c r="N93" s="60">
        <v>5</v>
      </c>
      <c r="O93" s="60"/>
      <c r="P93" s="60"/>
      <c r="Q93" s="60"/>
      <c r="R93" s="60"/>
      <c r="S93" s="60"/>
      <c r="T93" s="61">
        <f t="shared" si="2"/>
        <v>13</v>
      </c>
      <c r="U93" s="62"/>
      <c r="V93" s="63">
        <v>0.4812499999999999</v>
      </c>
      <c r="W93" s="64" t="s">
        <v>26</v>
      </c>
      <c r="X93" s="65"/>
      <c r="Y93" s="65"/>
      <c r="Z93" s="66"/>
      <c r="AA93" s="66"/>
      <c r="AB93" s="67"/>
      <c r="AC93" s="68" t="str">
        <f>TEXT( (V94-V93+0.00000000000001),"[hh].mm.ss")</f>
        <v>04.39.22</v>
      </c>
    </row>
    <row r="94" spans="1:29" ht="15.75" thickBot="1">
      <c r="A94" s="32" t="s">
        <v>27</v>
      </c>
      <c r="B94" s="33"/>
      <c r="C94" s="13"/>
      <c r="D94" s="14"/>
      <c r="E94" s="69">
        <v>0</v>
      </c>
      <c r="F94" s="69">
        <v>5</v>
      </c>
      <c r="G94" s="69">
        <v>0</v>
      </c>
      <c r="H94" s="69">
        <v>3</v>
      </c>
      <c r="I94" s="69">
        <v>3</v>
      </c>
      <c r="J94" s="69">
        <v>0</v>
      </c>
      <c r="K94" s="69">
        <v>0</v>
      </c>
      <c r="L94" s="69">
        <v>1</v>
      </c>
      <c r="M94" s="69">
        <v>1</v>
      </c>
      <c r="N94" s="69">
        <v>3</v>
      </c>
      <c r="O94" s="69"/>
      <c r="P94" s="69"/>
      <c r="Q94" s="69"/>
      <c r="R94" s="69"/>
      <c r="S94" s="69"/>
      <c r="T94" s="70">
        <f t="shared" si="2"/>
        <v>16</v>
      </c>
      <c r="U94" s="71"/>
      <c r="V94" s="72">
        <v>0.67525462962962957</v>
      </c>
      <c r="W94" s="73" t="s">
        <v>28</v>
      </c>
      <c r="X94" s="74"/>
      <c r="Y94" s="74"/>
      <c r="Z94" s="75"/>
      <c r="AA94" s="76"/>
      <c r="AB94" s="77"/>
      <c r="AC94" s="78" t="str">
        <f>TEXT(IF($E92="","",(IF($E93="",T92/(15-(COUNTIF($E92:$S92,""))),(IF($E94="",(T92+T93)/(30-(COUNTIF($E92:$S92,"")+COUNTIF($E93:$S93,""))), (T92+T93+T94)/(45-(COUNTIF($E92:$S92,"")+COUNTIF($E93:$S93,"")+COUNTIF($E94:$S94,"")))))))),"0,00")</f>
        <v>1,80</v>
      </c>
    </row>
    <row r="95" spans="1:29" ht="15.75" thickBot="1">
      <c r="A95" s="48">
        <v>126</v>
      </c>
      <c r="B95" s="49" t="s">
        <v>96</v>
      </c>
      <c r="C95" s="50" t="s">
        <v>97</v>
      </c>
      <c r="D95" s="50"/>
      <c r="E95" s="51">
        <v>3</v>
      </c>
      <c r="F95" s="51">
        <v>2</v>
      </c>
      <c r="G95" s="51">
        <v>0</v>
      </c>
      <c r="H95" s="51">
        <v>0</v>
      </c>
      <c r="I95" s="51">
        <v>3</v>
      </c>
      <c r="J95" s="51">
        <v>1</v>
      </c>
      <c r="K95" s="51">
        <v>5</v>
      </c>
      <c r="L95" s="51">
        <v>1</v>
      </c>
      <c r="M95" s="51">
        <v>2</v>
      </c>
      <c r="N95" s="51">
        <v>3</v>
      </c>
      <c r="O95" s="51"/>
      <c r="P95" s="51"/>
      <c r="Q95" s="51"/>
      <c r="R95" s="51"/>
      <c r="S95" s="51"/>
      <c r="T95" s="52">
        <f t="shared" si="2"/>
        <v>20</v>
      </c>
      <c r="U95" s="53"/>
      <c r="V95" s="54">
        <f>SUM(T95:T97)+IF(ISNUMBER(U95),U95,0)+IF(ISNUMBER(U96),U96,0)+IF(ISNUMBER(U97),U97,0)</f>
        <v>66</v>
      </c>
      <c r="W95" s="55">
        <f>COUNTIF($E95:$S95,0)+COUNTIF($E96:$S96,0)+COUNTIF($E97:$S97,0)</f>
        <v>6</v>
      </c>
      <c r="X95" s="55">
        <f>COUNTIF($E95:$S95,1)+COUNTIF($E96:$S96,1)+COUNTIF($E97:$S97,1)</f>
        <v>6</v>
      </c>
      <c r="Y95" s="55">
        <f>COUNTIF($E95:$S95,2)+COUNTIF($E96:$S96,2)+COUNTIF($E97:$S97,2)</f>
        <v>4</v>
      </c>
      <c r="Z95" s="55">
        <f>COUNTIF($E95:$S95,3)+COUNTIF($E96:$S96,3)+COUNTIF($E97:$S97,3)</f>
        <v>9</v>
      </c>
      <c r="AA95" s="55">
        <f>COUNTIF($E95:$S95,5)+COUNTIF($E96:$S96,5)+COUNTIF($E97:$S97,5)</f>
        <v>5</v>
      </c>
      <c r="AB95" s="56">
        <f>COUNTIF($E95:$S95,"5*")+COUNTIF($E96:$S96,"5*")+COUNTIF($E97:$S97,"5*")</f>
        <v>0</v>
      </c>
      <c r="AC95" s="57">
        <f>COUNTIF($E95:$S95,20)+COUNTIF($E96:$S96,20)+COUNTIF($E97:$S97,20)</f>
        <v>0</v>
      </c>
    </row>
    <row r="96" spans="1:29" ht="16.5" thickBot="1">
      <c r="A96" s="58" t="s">
        <v>126</v>
      </c>
      <c r="B96" s="59" t="s">
        <v>47</v>
      </c>
      <c r="C96" s="59" t="s">
        <v>42</v>
      </c>
      <c r="D96" s="59"/>
      <c r="E96" s="60">
        <v>3</v>
      </c>
      <c r="F96" s="60">
        <v>3</v>
      </c>
      <c r="G96" s="60">
        <v>1</v>
      </c>
      <c r="H96" s="60">
        <v>3</v>
      </c>
      <c r="I96" s="60">
        <v>1</v>
      </c>
      <c r="J96" s="60">
        <v>5</v>
      </c>
      <c r="K96" s="60">
        <v>0</v>
      </c>
      <c r="L96" s="60">
        <v>0</v>
      </c>
      <c r="M96" s="60">
        <v>3</v>
      </c>
      <c r="N96" s="60">
        <v>5</v>
      </c>
      <c r="O96" s="60"/>
      <c r="P96" s="60"/>
      <c r="Q96" s="60"/>
      <c r="R96" s="60"/>
      <c r="S96" s="60"/>
      <c r="T96" s="61">
        <f t="shared" si="2"/>
        <v>24</v>
      </c>
      <c r="U96" s="62"/>
      <c r="V96" s="63">
        <v>0.48055555555555546</v>
      </c>
      <c r="W96" s="64" t="s">
        <v>26</v>
      </c>
      <c r="X96" s="65"/>
      <c r="Y96" s="65"/>
      <c r="Z96" s="66"/>
      <c r="AA96" s="66"/>
      <c r="AB96" s="67"/>
      <c r="AC96" s="68" t="str">
        <f>TEXT( (V97-V96+0.00000000000001),"[hh].mm.ss")</f>
        <v>05.12.46</v>
      </c>
    </row>
    <row r="97" spans="1:31" ht="15.75" thickBot="1">
      <c r="A97" s="32" t="s">
        <v>27</v>
      </c>
      <c r="B97" s="33"/>
      <c r="C97" s="13"/>
      <c r="D97" s="14"/>
      <c r="E97" s="69">
        <v>2</v>
      </c>
      <c r="F97" s="69">
        <v>3</v>
      </c>
      <c r="G97" s="69">
        <v>1</v>
      </c>
      <c r="H97" s="69">
        <v>0</v>
      </c>
      <c r="I97" s="69">
        <v>5</v>
      </c>
      <c r="J97" s="69">
        <v>0</v>
      </c>
      <c r="K97" s="69">
        <v>2</v>
      </c>
      <c r="L97" s="69">
        <v>5</v>
      </c>
      <c r="M97" s="69">
        <v>1</v>
      </c>
      <c r="N97" s="69">
        <v>3</v>
      </c>
      <c r="O97" s="69"/>
      <c r="P97" s="69"/>
      <c r="Q97" s="69"/>
      <c r="R97" s="69"/>
      <c r="S97" s="69"/>
      <c r="T97" s="70">
        <f t="shared" si="2"/>
        <v>22</v>
      </c>
      <c r="U97" s="71"/>
      <c r="V97" s="72">
        <v>0.69775462962962964</v>
      </c>
      <c r="W97" s="73" t="s">
        <v>28</v>
      </c>
      <c r="X97" s="74"/>
      <c r="Y97" s="74"/>
      <c r="Z97" s="75"/>
      <c r="AA97" s="76"/>
      <c r="AB97" s="77"/>
      <c r="AC97" s="78" t="str">
        <f>TEXT(IF($E95="","",(IF($E96="",T95/(15-(COUNTIF($E95:$S95,""))),(IF($E97="",(T95+T96)/(30-(COUNTIF($E95:$S95,"")+COUNTIF($E96:$S96,""))), (T95+T96+T97)/(45-(COUNTIF($E95:$S95,"")+COUNTIF($E96:$S96,"")+COUNTIF($E97:$S97,"")))))))),"0,00")</f>
        <v>2,20</v>
      </c>
    </row>
    <row r="98" spans="1:31" ht="15.75" thickBot="1">
      <c r="A98" s="48">
        <v>140</v>
      </c>
      <c r="B98" s="49" t="s">
        <v>98</v>
      </c>
      <c r="C98" s="50" t="s">
        <v>99</v>
      </c>
      <c r="D98" s="50"/>
      <c r="E98" s="51">
        <v>3</v>
      </c>
      <c r="F98" s="51">
        <v>5</v>
      </c>
      <c r="G98" s="51">
        <v>3</v>
      </c>
      <c r="H98" s="51">
        <v>5</v>
      </c>
      <c r="I98" s="51">
        <v>5</v>
      </c>
      <c r="J98" s="51">
        <v>1</v>
      </c>
      <c r="K98" s="51">
        <v>3</v>
      </c>
      <c r="L98" s="51">
        <v>2</v>
      </c>
      <c r="M98" s="51">
        <v>3</v>
      </c>
      <c r="N98" s="51">
        <v>3</v>
      </c>
      <c r="O98" s="51"/>
      <c r="P98" s="51"/>
      <c r="Q98" s="51"/>
      <c r="R98" s="51"/>
      <c r="S98" s="51"/>
      <c r="T98" s="52">
        <f t="shared" si="2"/>
        <v>33</v>
      </c>
      <c r="U98" s="53"/>
      <c r="V98" s="54">
        <f>SUM(T98:T100)+IF(ISNUMBER(U98),U98,0)+IF(ISNUMBER(U99),U99,0)+IF(ISNUMBER(U100),U100,0)</f>
        <v>84</v>
      </c>
      <c r="W98" s="55">
        <f>COUNTIF($E98:$S98,0)+COUNTIF($E99:$S99,0)+COUNTIF($E100:$S100,0)</f>
        <v>1</v>
      </c>
      <c r="X98" s="55">
        <f>COUNTIF($E98:$S98,1)+COUNTIF($E99:$S99,1)+COUNTIF($E100:$S100,1)</f>
        <v>5</v>
      </c>
      <c r="Y98" s="55">
        <f>COUNTIF($E98:$S98,2)+COUNTIF($E99:$S99,2)+COUNTIF($E100:$S100,2)</f>
        <v>9</v>
      </c>
      <c r="Z98" s="55">
        <f>COUNTIF($E98:$S98,3)+COUNTIF($E99:$S99,3)+COUNTIF($E100:$S100,3)</f>
        <v>7</v>
      </c>
      <c r="AA98" s="55">
        <f>COUNTIF($E98:$S98,5)+COUNTIF($E99:$S99,5)+COUNTIF($E100:$S100,5)</f>
        <v>8</v>
      </c>
      <c r="AB98" s="56">
        <f>COUNTIF($E98:$S98,"5*")+COUNTIF($E99:$S99,"5*")+COUNTIF($E100:$S100,"5*")</f>
        <v>0</v>
      </c>
      <c r="AC98" s="57">
        <f>COUNTIF($E98:$S98,20)+COUNTIF($E99:$S99,20)+COUNTIF($E100:$S100,20)</f>
        <v>0</v>
      </c>
    </row>
    <row r="99" spans="1:31" ht="16.5" thickBot="1">
      <c r="A99" s="58" t="s">
        <v>127</v>
      </c>
      <c r="B99" s="59" t="s">
        <v>24</v>
      </c>
      <c r="C99" s="59" t="s">
        <v>42</v>
      </c>
      <c r="D99" s="59"/>
      <c r="E99" s="60">
        <v>3</v>
      </c>
      <c r="F99" s="60">
        <v>2</v>
      </c>
      <c r="G99" s="60">
        <v>2</v>
      </c>
      <c r="H99" s="60">
        <v>0</v>
      </c>
      <c r="I99" s="60">
        <v>5</v>
      </c>
      <c r="J99" s="60">
        <v>5</v>
      </c>
      <c r="K99" s="60">
        <v>1</v>
      </c>
      <c r="L99" s="60">
        <v>5</v>
      </c>
      <c r="M99" s="60">
        <v>2</v>
      </c>
      <c r="N99" s="60">
        <v>3</v>
      </c>
      <c r="O99" s="60"/>
      <c r="P99" s="60"/>
      <c r="Q99" s="60"/>
      <c r="R99" s="60"/>
      <c r="S99" s="60"/>
      <c r="T99" s="61">
        <f t="shared" si="2"/>
        <v>28</v>
      </c>
      <c r="U99" s="62"/>
      <c r="V99" s="63">
        <v>0.47847222222222213</v>
      </c>
      <c r="W99" s="64" t="s">
        <v>26</v>
      </c>
      <c r="X99" s="65"/>
      <c r="Y99" s="65"/>
      <c r="Z99" s="66"/>
      <c r="AA99" s="66"/>
      <c r="AB99" s="67"/>
      <c r="AC99" s="68" t="str">
        <f>TEXT( (V100-V99+0.00000000000001),"[hh].mm.ss")</f>
        <v>05.27.18</v>
      </c>
    </row>
    <row r="100" spans="1:31" ht="15.75" thickBot="1">
      <c r="A100" s="32" t="s">
        <v>27</v>
      </c>
      <c r="B100" s="33"/>
      <c r="C100" s="13"/>
      <c r="D100" s="14"/>
      <c r="E100" s="69">
        <v>5</v>
      </c>
      <c r="F100" s="69">
        <v>1</v>
      </c>
      <c r="G100" s="69">
        <v>5</v>
      </c>
      <c r="H100" s="69">
        <v>1</v>
      </c>
      <c r="I100" s="69">
        <v>2</v>
      </c>
      <c r="J100" s="69">
        <v>2</v>
      </c>
      <c r="K100" s="69">
        <v>1</v>
      </c>
      <c r="L100" s="69">
        <v>2</v>
      </c>
      <c r="M100" s="69">
        <v>2</v>
      </c>
      <c r="N100" s="69">
        <v>2</v>
      </c>
      <c r="O100" s="69"/>
      <c r="P100" s="69"/>
      <c r="Q100" s="69"/>
      <c r="R100" s="69"/>
      <c r="S100" s="69"/>
      <c r="T100" s="70">
        <f t="shared" si="2"/>
        <v>23</v>
      </c>
      <c r="U100" s="71"/>
      <c r="V100" s="72">
        <v>0.70576388888888886</v>
      </c>
      <c r="W100" s="73" t="s">
        <v>28</v>
      </c>
      <c r="X100" s="74"/>
      <c r="Y100" s="74"/>
      <c r="Z100" s="75"/>
      <c r="AA100" s="76"/>
      <c r="AB100" s="77"/>
      <c r="AC100" s="78" t="str">
        <f>TEXT(IF($E98="","",(IF($E99="",T98/(15-(COUNTIF($E98:$S98,""))),(IF($E100="",(T98+T99)/(30-(COUNTIF($E98:$S98,"")+COUNTIF($E99:$S99,""))), (T98+T99+T100)/(45-(COUNTIF($E98:$S98,"")+COUNTIF($E99:$S99,"")+COUNTIF($E100:$S100,"")))))))),"0,00")</f>
        <v>2,80</v>
      </c>
    </row>
    <row r="101" spans="1:31" ht="15.75" thickBot="1">
      <c r="A101" s="48">
        <v>138</v>
      </c>
      <c r="B101" s="49" t="s">
        <v>100</v>
      </c>
      <c r="C101" s="50" t="s">
        <v>99</v>
      </c>
      <c r="D101" s="50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2" t="str">
        <f t="shared" si="2"/>
        <v/>
      </c>
      <c r="U101" s="53" t="s">
        <v>4</v>
      </c>
      <c r="V101" s="54">
        <f>SUM(T101:T103)+IF(ISNUMBER(U101),U101,0)+IF(ISNUMBER(U102),U102,0)+IF(ISNUMBER(U103),U103,0)</f>
        <v>0</v>
      </c>
      <c r="W101" s="55">
        <f>COUNTIF($E101:$S101,0)+COUNTIF($E102:$S102,0)+COUNTIF($E103:$S103,0)</f>
        <v>0</v>
      </c>
      <c r="X101" s="55">
        <f>COUNTIF($E101:$S101,1)+COUNTIF($E102:$S102,1)+COUNTIF($E103:$S103,1)</f>
        <v>0</v>
      </c>
      <c r="Y101" s="55">
        <f>COUNTIF($E101:$S101,2)+COUNTIF($E102:$S102,2)+COUNTIF($E103:$S103,2)</f>
        <v>0</v>
      </c>
      <c r="Z101" s="55">
        <f>COUNTIF($E101:$S101,3)+COUNTIF($E102:$S102,3)+COUNTIF($E103:$S103,3)</f>
        <v>0</v>
      </c>
      <c r="AA101" s="55">
        <f>COUNTIF($E101:$S101,5)+COUNTIF($E102:$S102,5)+COUNTIF($E103:$S103,5)</f>
        <v>0</v>
      </c>
      <c r="AB101" s="56">
        <f>COUNTIF($E101:$S101,"5*")+COUNTIF($E102:$S102,"5*")+COUNTIF($E103:$S103,"5*")</f>
        <v>0</v>
      </c>
      <c r="AC101" s="57">
        <f>COUNTIF($E101:$S101,20)+COUNTIF($E102:$S102,20)+COUNTIF($E103:$S103,20)</f>
        <v>0</v>
      </c>
    </row>
    <row r="102" spans="1:31" ht="16.5" thickBot="1">
      <c r="A102" s="58"/>
      <c r="B102" s="59" t="s">
        <v>24</v>
      </c>
      <c r="C102" s="59" t="s">
        <v>42</v>
      </c>
      <c r="D102" s="59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1" t="str">
        <f t="shared" si="2"/>
        <v/>
      </c>
      <c r="U102" s="62"/>
      <c r="V102" s="63">
        <v>0.47916666666666657</v>
      </c>
      <c r="W102" s="64" t="s">
        <v>26</v>
      </c>
      <c r="X102" s="65"/>
      <c r="Y102" s="65"/>
      <c r="Z102" s="66"/>
      <c r="AA102" s="66"/>
      <c r="AB102" s="67"/>
      <c r="AC102" s="68" t="str">
        <f>TEXT( (V103-V102+0.00000000000001),"[hh].mm.ss")</f>
        <v>02.18.00</v>
      </c>
    </row>
    <row r="103" spans="1:31" ht="15.75" thickBot="1">
      <c r="A103" s="32" t="s">
        <v>27</v>
      </c>
      <c r="B103" s="33"/>
      <c r="C103" s="13"/>
      <c r="D103" s="14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70" t="str">
        <f t="shared" si="2"/>
        <v/>
      </c>
      <c r="U103" s="71"/>
      <c r="V103" s="72">
        <v>0.57500000000000007</v>
      </c>
      <c r="W103" s="73" t="s">
        <v>28</v>
      </c>
      <c r="X103" s="74"/>
      <c r="Y103" s="74"/>
      <c r="Z103" s="75"/>
      <c r="AA103" s="76"/>
      <c r="AB103" s="77"/>
      <c r="AC103" s="78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/>
      </c>
    </row>
    <row r="104" spans="1:31" ht="50.25" thickTop="1">
      <c r="A104" s="82" t="s">
        <v>8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4"/>
    </row>
    <row r="105" spans="1:31" ht="50.25" thickBot="1">
      <c r="A105" s="1"/>
      <c r="B105" s="2"/>
      <c r="C105" s="85" t="s">
        <v>9</v>
      </c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3" t="s">
        <v>10</v>
      </c>
      <c r="AC105" s="4"/>
    </row>
    <row r="106" spans="1:31" ht="34.5">
      <c r="A106" s="5"/>
      <c r="B106" s="81" t="s">
        <v>16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6">
        <v>6</v>
      </c>
    </row>
    <row r="107" spans="1:31" ht="15.75">
      <c r="A107" s="7">
        <v>0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9" t="s">
        <v>20</v>
      </c>
      <c r="AB107" s="10"/>
      <c r="AC107" s="11"/>
    </row>
    <row r="108" spans="1:31" ht="16.5" thickBot="1">
      <c r="A108" s="1"/>
      <c r="B108" s="12" t="s">
        <v>18</v>
      </c>
      <c r="C108" s="13"/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 t="s">
        <v>17</v>
      </c>
      <c r="P108" s="14"/>
      <c r="Q108" s="14"/>
      <c r="R108" s="14"/>
      <c r="S108" s="14"/>
      <c r="T108" s="16"/>
      <c r="U108" s="16"/>
      <c r="V108" s="17">
        <v>42897</v>
      </c>
      <c r="W108" s="18"/>
      <c r="X108" s="18"/>
      <c r="Y108" s="18"/>
      <c r="Z108" s="16"/>
      <c r="AA108" s="19" t="s">
        <v>19</v>
      </c>
      <c r="AB108" s="20"/>
      <c r="AC108" s="21"/>
    </row>
    <row r="109" spans="1:31">
      <c r="A109" s="22"/>
      <c r="B109" s="23"/>
      <c r="C109" s="23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5" t="s">
        <v>1</v>
      </c>
      <c r="U109" s="26"/>
      <c r="V109" s="27"/>
      <c r="W109" s="28" t="s">
        <v>2</v>
      </c>
      <c r="X109" s="29"/>
      <c r="Y109" s="29"/>
      <c r="Z109" s="30"/>
      <c r="AA109" s="30"/>
      <c r="AB109" s="30"/>
      <c r="AC109" s="31"/>
    </row>
    <row r="110" spans="1:31" ht="15.75" thickBot="1">
      <c r="A110" s="32"/>
      <c r="B110" s="33"/>
      <c r="C110" s="33"/>
      <c r="D110" s="33"/>
      <c r="E110" s="34">
        <v>1</v>
      </c>
      <c r="F110" s="34">
        <v>2</v>
      </c>
      <c r="G110" s="34">
        <v>3</v>
      </c>
      <c r="H110" s="34">
        <v>4</v>
      </c>
      <c r="I110" s="34">
        <v>5</v>
      </c>
      <c r="J110" s="34">
        <v>6</v>
      </c>
      <c r="K110" s="34">
        <v>7</v>
      </c>
      <c r="L110" s="34">
        <v>8</v>
      </c>
      <c r="M110" s="34">
        <v>9</v>
      </c>
      <c r="N110" s="34">
        <v>10</v>
      </c>
      <c r="O110" s="34">
        <v>11</v>
      </c>
      <c r="P110" s="34">
        <v>12</v>
      </c>
      <c r="Q110" s="34">
        <v>13</v>
      </c>
      <c r="R110" s="34">
        <v>14</v>
      </c>
      <c r="S110" s="34">
        <v>15</v>
      </c>
      <c r="T110" s="35" t="s">
        <v>3</v>
      </c>
      <c r="U110" s="35" t="s">
        <v>4</v>
      </c>
      <c r="V110" s="36" t="s">
        <v>5</v>
      </c>
      <c r="W110" s="37">
        <v>0</v>
      </c>
      <c r="X110" s="38">
        <v>1</v>
      </c>
      <c r="Y110" s="38">
        <v>2</v>
      </c>
      <c r="Z110" s="38">
        <v>3</v>
      </c>
      <c r="AA110" s="38">
        <v>5</v>
      </c>
      <c r="AB110" s="39" t="s">
        <v>6</v>
      </c>
      <c r="AC110" s="40">
        <v>20</v>
      </c>
    </row>
    <row r="111" spans="1:31" ht="15.75" thickBot="1">
      <c r="A111" s="48">
        <v>1</v>
      </c>
      <c r="B111" s="49" t="s">
        <v>21</v>
      </c>
      <c r="C111" s="50" t="s">
        <v>22</v>
      </c>
      <c r="D111" s="50"/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5</v>
      </c>
      <c r="O111" s="51"/>
      <c r="P111" s="51"/>
      <c r="Q111" s="51"/>
      <c r="R111" s="51"/>
      <c r="S111" s="51"/>
      <c r="T111" s="52">
        <f t="shared" ref="T111:T142" si="3">IF(E111="","",SUM(E111:S111)+(COUNTIF(E111:S111,"5*")*5))</f>
        <v>5</v>
      </c>
      <c r="U111" s="53"/>
      <c r="V111" s="54">
        <f>SUM(T111:T113)+IF(ISNUMBER(U111),U111,0)+IF(ISNUMBER(U112),U112,0)+IF(ISNUMBER(U113),U113,0)</f>
        <v>6</v>
      </c>
      <c r="W111" s="55">
        <f>COUNTIF($E111:$S111,0)+COUNTIF($E112:$S112,0)+COUNTIF($E113:$S113,0)</f>
        <v>28</v>
      </c>
      <c r="X111" s="55">
        <f>COUNTIF($E111:$S111,1)+COUNTIF($E112:$S112,1)+COUNTIF($E113:$S113,1)</f>
        <v>1</v>
      </c>
      <c r="Y111" s="55">
        <f>COUNTIF($E111:$S111,2)+COUNTIF($E112:$S112,2)+COUNTIF($E113:$S113,2)</f>
        <v>0</v>
      </c>
      <c r="Z111" s="55">
        <f>COUNTIF($E111:$S111,3)+COUNTIF($E112:$S112,3)+COUNTIF($E113:$S113,3)</f>
        <v>0</v>
      </c>
      <c r="AA111" s="55">
        <f>COUNTIF($E111:$S111,5)+COUNTIF($E112:$S112,5)+COUNTIF($E113:$S113,5)</f>
        <v>1</v>
      </c>
      <c r="AB111" s="56">
        <f>COUNTIF($E111:$S111,"5*")+COUNTIF($E112:$S112,"5*")+COUNTIF($E113:$S113,"5*")</f>
        <v>0</v>
      </c>
      <c r="AC111" s="57">
        <f>COUNTIF($E111:$S111,20)+COUNTIF($E112:$S112,20)+COUNTIF($E113:$S113,20)</f>
        <v>0</v>
      </c>
      <c r="AD111" s="45"/>
      <c r="AE111" s="45"/>
    </row>
    <row r="112" spans="1:31" ht="16.5" thickBot="1">
      <c r="A112" s="58" t="s">
        <v>23</v>
      </c>
      <c r="B112" s="59" t="s">
        <v>24</v>
      </c>
      <c r="C112" s="59" t="s">
        <v>25</v>
      </c>
      <c r="D112" s="59"/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60">
        <v>1</v>
      </c>
      <c r="N112" s="60">
        <v>0</v>
      </c>
      <c r="O112" s="60"/>
      <c r="P112" s="60"/>
      <c r="Q112" s="60"/>
      <c r="R112" s="60"/>
      <c r="S112" s="60"/>
      <c r="T112" s="61">
        <f t="shared" si="3"/>
        <v>1</v>
      </c>
      <c r="U112" s="62"/>
      <c r="V112" s="63">
        <v>0.45208333333333323</v>
      </c>
      <c r="W112" s="64" t="s">
        <v>26</v>
      </c>
      <c r="X112" s="65"/>
      <c r="Y112" s="65"/>
      <c r="Z112" s="66"/>
      <c r="AA112" s="66"/>
      <c r="AB112" s="67"/>
      <c r="AC112" s="68" t="str">
        <f>TEXT( (V113-V112+0.00000000000001),"[hh].mm.ss")</f>
        <v>04.04.00</v>
      </c>
      <c r="AD112" s="45"/>
      <c r="AE112" s="45"/>
    </row>
    <row r="113" spans="1:31" ht="15.75" thickBot="1">
      <c r="A113" s="32" t="s">
        <v>27</v>
      </c>
      <c r="B113" s="33"/>
      <c r="C113" s="13"/>
      <c r="D113" s="14"/>
      <c r="E113" s="69">
        <v>0</v>
      </c>
      <c r="F113" s="69">
        <v>0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/>
      <c r="P113" s="69"/>
      <c r="Q113" s="69"/>
      <c r="R113" s="69"/>
      <c r="S113" s="69"/>
      <c r="T113" s="70">
        <f t="shared" si="3"/>
        <v>0</v>
      </c>
      <c r="U113" s="71"/>
      <c r="V113" s="72">
        <v>0.62152777777777779</v>
      </c>
      <c r="W113" s="73" t="s">
        <v>28</v>
      </c>
      <c r="X113" s="74"/>
      <c r="Y113" s="74"/>
      <c r="Z113" s="75"/>
      <c r="AA113" s="76"/>
      <c r="AB113" s="77"/>
      <c r="AC113" s="78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0,20</v>
      </c>
      <c r="AD113" s="45"/>
      <c r="AE113" s="45"/>
    </row>
    <row r="114" spans="1:31" ht="15.75" thickBot="1">
      <c r="A114" s="48">
        <v>3</v>
      </c>
      <c r="B114" s="49" t="s">
        <v>29</v>
      </c>
      <c r="C114" s="50" t="s">
        <v>30</v>
      </c>
      <c r="D114" s="50"/>
      <c r="E114" s="51">
        <v>0</v>
      </c>
      <c r="F114" s="51">
        <v>0</v>
      </c>
      <c r="G114" s="51">
        <v>1</v>
      </c>
      <c r="H114" s="51">
        <v>0</v>
      </c>
      <c r="I114" s="51">
        <v>1</v>
      </c>
      <c r="J114" s="51">
        <v>0</v>
      </c>
      <c r="K114" s="51">
        <v>0</v>
      </c>
      <c r="L114" s="51">
        <v>0</v>
      </c>
      <c r="M114" s="51">
        <v>1</v>
      </c>
      <c r="N114" s="51">
        <v>0</v>
      </c>
      <c r="O114" s="51"/>
      <c r="P114" s="51"/>
      <c r="Q114" s="51"/>
      <c r="R114" s="51"/>
      <c r="S114" s="51"/>
      <c r="T114" s="52">
        <f t="shared" si="3"/>
        <v>3</v>
      </c>
      <c r="U114" s="53"/>
      <c r="V114" s="54">
        <f>SUM(T114:T116)+IF(ISNUMBER(U114),U114,0)+IF(ISNUMBER(U115),U115,0)+IF(ISNUMBER(U116),U116,0)</f>
        <v>15</v>
      </c>
      <c r="W114" s="55">
        <f>COUNTIF($E114:$S114,0)+COUNTIF($E115:$S115,0)+COUNTIF($E116:$S116,0)</f>
        <v>23</v>
      </c>
      <c r="X114" s="55">
        <f>COUNTIF($E114:$S114,1)+COUNTIF($E115:$S115,1)+COUNTIF($E116:$S116,1)</f>
        <v>5</v>
      </c>
      <c r="Y114" s="55">
        <f>COUNTIF($E114:$S114,2)+COUNTIF($E115:$S115,2)+COUNTIF($E116:$S116,2)</f>
        <v>0</v>
      </c>
      <c r="Z114" s="55">
        <f>COUNTIF($E114:$S114,3)+COUNTIF($E115:$S115,3)+COUNTIF($E116:$S116,3)</f>
        <v>0</v>
      </c>
      <c r="AA114" s="55">
        <f>COUNTIF($E114:$S114,5)+COUNTIF($E115:$S115,5)+COUNTIF($E116:$S116,5)</f>
        <v>2</v>
      </c>
      <c r="AB114" s="56">
        <f>COUNTIF($E114:$S114,"5*")+COUNTIF($E115:$S115,"5*")+COUNTIF($E116:$S116,"5*")</f>
        <v>0</v>
      </c>
      <c r="AC114" s="57">
        <f>COUNTIF($E114:$S114,20)+COUNTIF($E115:$S115,20)+COUNTIF($E116:$S116,20)</f>
        <v>0</v>
      </c>
      <c r="AD114" s="45"/>
      <c r="AE114" s="45"/>
    </row>
    <row r="115" spans="1:31" ht="16.5" thickBot="1">
      <c r="A115" s="58" t="s">
        <v>31</v>
      </c>
      <c r="B115" s="59" t="s">
        <v>24</v>
      </c>
      <c r="C115" s="59" t="s">
        <v>25</v>
      </c>
      <c r="D115" s="59"/>
      <c r="E115" s="60">
        <v>0</v>
      </c>
      <c r="F115" s="60">
        <v>0</v>
      </c>
      <c r="G115" s="60">
        <v>0</v>
      </c>
      <c r="H115" s="60">
        <v>0</v>
      </c>
      <c r="I115" s="60">
        <v>1</v>
      </c>
      <c r="J115" s="60">
        <v>5</v>
      </c>
      <c r="K115" s="60">
        <v>5</v>
      </c>
      <c r="L115" s="60">
        <v>0</v>
      </c>
      <c r="M115" s="60">
        <v>0</v>
      </c>
      <c r="N115" s="60">
        <v>0</v>
      </c>
      <c r="O115" s="60"/>
      <c r="P115" s="60"/>
      <c r="Q115" s="60"/>
      <c r="R115" s="60"/>
      <c r="S115" s="60"/>
      <c r="T115" s="61">
        <f t="shared" si="3"/>
        <v>11</v>
      </c>
      <c r="U115" s="62"/>
      <c r="V115" s="63">
        <v>0.45138888888888878</v>
      </c>
      <c r="W115" s="64" t="s">
        <v>26</v>
      </c>
      <c r="X115" s="65"/>
      <c r="Y115" s="65"/>
      <c r="Z115" s="66"/>
      <c r="AA115" s="66"/>
      <c r="AB115" s="67"/>
      <c r="AC115" s="68" t="str">
        <f>TEXT( (V116-V115+0.00000000000001),"[hh].mm.ss")</f>
        <v>04.01.41</v>
      </c>
      <c r="AD115" s="45"/>
      <c r="AE115" s="45"/>
    </row>
    <row r="116" spans="1:31" ht="15.75" thickBot="1">
      <c r="A116" s="32" t="s">
        <v>27</v>
      </c>
      <c r="B116" s="33"/>
      <c r="C116" s="13"/>
      <c r="D116" s="14"/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1</v>
      </c>
      <c r="N116" s="69">
        <v>0</v>
      </c>
      <c r="O116" s="69"/>
      <c r="P116" s="69"/>
      <c r="Q116" s="69"/>
      <c r="R116" s="69"/>
      <c r="S116" s="69"/>
      <c r="T116" s="70">
        <f t="shared" si="3"/>
        <v>1</v>
      </c>
      <c r="U116" s="71"/>
      <c r="V116" s="72">
        <v>0.61922453703703706</v>
      </c>
      <c r="W116" s="73" t="s">
        <v>28</v>
      </c>
      <c r="X116" s="74"/>
      <c r="Y116" s="74"/>
      <c r="Z116" s="75"/>
      <c r="AA116" s="76"/>
      <c r="AB116" s="77"/>
      <c r="AC116" s="78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0,50</v>
      </c>
      <c r="AD116" s="45"/>
      <c r="AE116" s="45"/>
    </row>
    <row r="117" spans="1:31" ht="15.75" thickBot="1">
      <c r="A117" s="48">
        <v>2</v>
      </c>
      <c r="B117" s="49" t="s">
        <v>32</v>
      </c>
      <c r="C117" s="50" t="s">
        <v>22</v>
      </c>
      <c r="D117" s="50"/>
      <c r="E117" s="51">
        <v>0</v>
      </c>
      <c r="F117" s="51">
        <v>0</v>
      </c>
      <c r="G117" s="51">
        <v>5</v>
      </c>
      <c r="H117" s="51">
        <v>0</v>
      </c>
      <c r="I117" s="51">
        <v>0</v>
      </c>
      <c r="J117" s="51">
        <v>0</v>
      </c>
      <c r="K117" s="51">
        <v>5</v>
      </c>
      <c r="L117" s="51">
        <v>0</v>
      </c>
      <c r="M117" s="51">
        <v>1</v>
      </c>
      <c r="N117" s="51">
        <v>0</v>
      </c>
      <c r="O117" s="51"/>
      <c r="P117" s="51"/>
      <c r="Q117" s="51"/>
      <c r="R117" s="51"/>
      <c r="S117" s="51"/>
      <c r="T117" s="52">
        <f t="shared" si="3"/>
        <v>11</v>
      </c>
      <c r="U117" s="53"/>
      <c r="V117" s="54">
        <f>SUM(T117:T119)+IF(ISNUMBER(U117),U117,0)+IF(ISNUMBER(U118),U118,0)+IF(ISNUMBER(U119),U119,0)</f>
        <v>25</v>
      </c>
      <c r="W117" s="55">
        <f>COUNTIF($E117:$S117,0)+COUNTIF($E118:$S118,0)+COUNTIF($E119:$S119,0)</f>
        <v>23</v>
      </c>
      <c r="X117" s="55">
        <f>COUNTIF($E117:$S117,1)+COUNTIF($E118:$S118,1)+COUNTIF($E119:$S119,1)</f>
        <v>2</v>
      </c>
      <c r="Y117" s="55">
        <f>COUNTIF($E117:$S117,2)+COUNTIF($E118:$S118,2)+COUNTIF($E119:$S119,2)</f>
        <v>0</v>
      </c>
      <c r="Z117" s="55">
        <f>COUNTIF($E117:$S117,3)+COUNTIF($E118:$S118,3)+COUNTIF($E119:$S119,3)</f>
        <v>1</v>
      </c>
      <c r="AA117" s="55">
        <f>COUNTIF($E117:$S117,5)+COUNTIF($E118:$S118,5)+COUNTIF($E119:$S119,5)</f>
        <v>4</v>
      </c>
      <c r="AB117" s="56">
        <f>COUNTIF($E117:$S117,"5*")+COUNTIF($E118:$S118,"5*")+COUNTIF($E119:$S119,"5*")</f>
        <v>0</v>
      </c>
      <c r="AC117" s="57">
        <f>COUNTIF($E117:$S117,20)+COUNTIF($E118:$S118,20)+COUNTIF($E119:$S119,20)</f>
        <v>0</v>
      </c>
      <c r="AD117" s="45"/>
      <c r="AE117" s="45"/>
    </row>
    <row r="118" spans="1:31" ht="16.5" thickBot="1">
      <c r="A118" s="58" t="s">
        <v>33</v>
      </c>
      <c r="B118" s="59" t="s">
        <v>24</v>
      </c>
      <c r="C118" s="59" t="s">
        <v>34</v>
      </c>
      <c r="D118" s="59"/>
      <c r="E118" s="60">
        <v>0</v>
      </c>
      <c r="F118" s="60">
        <v>0</v>
      </c>
      <c r="G118" s="60">
        <v>3</v>
      </c>
      <c r="H118" s="60">
        <v>0</v>
      </c>
      <c r="I118" s="60">
        <v>0</v>
      </c>
      <c r="J118" s="60">
        <v>0</v>
      </c>
      <c r="K118" s="60">
        <v>5</v>
      </c>
      <c r="L118" s="60">
        <v>0</v>
      </c>
      <c r="M118" s="60">
        <v>1</v>
      </c>
      <c r="N118" s="60">
        <v>0</v>
      </c>
      <c r="O118" s="60"/>
      <c r="P118" s="60"/>
      <c r="Q118" s="60"/>
      <c r="R118" s="60"/>
      <c r="S118" s="60"/>
      <c r="T118" s="61">
        <f t="shared" si="3"/>
        <v>9</v>
      </c>
      <c r="U118" s="62"/>
      <c r="V118" s="63">
        <v>0.45069444444444434</v>
      </c>
      <c r="W118" s="64" t="s">
        <v>26</v>
      </c>
      <c r="X118" s="65"/>
      <c r="Y118" s="65"/>
      <c r="Z118" s="66"/>
      <c r="AA118" s="66"/>
      <c r="AB118" s="67"/>
      <c r="AC118" s="68" t="str">
        <f>TEXT( (V119-V118+0.00000000000001),"[hh].mm.ss")</f>
        <v>04.39.40</v>
      </c>
      <c r="AD118" s="45"/>
      <c r="AE118" s="45"/>
    </row>
    <row r="119" spans="1:31" ht="15.75" thickBot="1">
      <c r="A119" s="32" t="s">
        <v>27</v>
      </c>
      <c r="B119" s="33"/>
      <c r="C119" s="13"/>
      <c r="D119" s="14"/>
      <c r="E119" s="69">
        <v>0</v>
      </c>
      <c r="F119" s="69">
        <v>0</v>
      </c>
      <c r="G119" s="69">
        <v>0</v>
      </c>
      <c r="H119" s="69">
        <v>0</v>
      </c>
      <c r="I119" s="69">
        <v>0</v>
      </c>
      <c r="J119" s="69">
        <v>0</v>
      </c>
      <c r="K119" s="69">
        <v>0</v>
      </c>
      <c r="L119" s="69">
        <v>5</v>
      </c>
      <c r="M119" s="69">
        <v>0</v>
      </c>
      <c r="N119" s="69">
        <v>0</v>
      </c>
      <c r="O119" s="69"/>
      <c r="P119" s="69"/>
      <c r="Q119" s="69"/>
      <c r="R119" s="69"/>
      <c r="S119" s="69"/>
      <c r="T119" s="70">
        <f t="shared" si="3"/>
        <v>5</v>
      </c>
      <c r="U119" s="71"/>
      <c r="V119" s="72">
        <v>0.64490740740740737</v>
      </c>
      <c r="W119" s="73" t="s">
        <v>28</v>
      </c>
      <c r="X119" s="74"/>
      <c r="Y119" s="74"/>
      <c r="Z119" s="75"/>
      <c r="AA119" s="76"/>
      <c r="AB119" s="77"/>
      <c r="AC119" s="78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0,83</v>
      </c>
      <c r="AD119" s="45"/>
      <c r="AE119" s="45"/>
    </row>
    <row r="120" spans="1:31" ht="15.75" thickBot="1">
      <c r="A120" s="48">
        <v>5</v>
      </c>
      <c r="B120" s="49" t="s">
        <v>180</v>
      </c>
      <c r="C120" s="50" t="s">
        <v>181</v>
      </c>
      <c r="D120" s="50"/>
      <c r="E120" s="51">
        <v>1</v>
      </c>
      <c r="F120" s="51">
        <v>0</v>
      </c>
      <c r="G120" s="51">
        <v>5</v>
      </c>
      <c r="H120" s="51">
        <v>5</v>
      </c>
      <c r="I120" s="51">
        <v>2</v>
      </c>
      <c r="J120" s="51">
        <v>5</v>
      </c>
      <c r="K120" s="51">
        <v>5</v>
      </c>
      <c r="L120" s="51">
        <v>3</v>
      </c>
      <c r="M120" s="51">
        <v>5</v>
      </c>
      <c r="N120" s="51">
        <v>3</v>
      </c>
      <c r="O120" s="51"/>
      <c r="P120" s="51"/>
      <c r="Q120" s="51"/>
      <c r="R120" s="51"/>
      <c r="S120" s="51"/>
      <c r="T120" s="52">
        <f t="shared" si="3"/>
        <v>34</v>
      </c>
      <c r="U120" s="53"/>
      <c r="V120" s="54">
        <f>SUM(T120:T122)+IF(ISNUMBER(U120),U120,0)+IF(ISNUMBER(U121),U121,0)+IF(ISNUMBER(U122),U122,0)</f>
        <v>67</v>
      </c>
      <c r="W120" s="55">
        <f>COUNTIF($E120:$S120,0)+COUNTIF($E121:$S121,0)+COUNTIF($E122:$S122,0)</f>
        <v>12</v>
      </c>
      <c r="X120" s="55">
        <f>COUNTIF($E120:$S120,1)+COUNTIF($E121:$S121,1)+COUNTIF($E122:$S122,1)</f>
        <v>3</v>
      </c>
      <c r="Y120" s="55">
        <f>COUNTIF($E120:$S120,2)+COUNTIF($E121:$S121,2)+COUNTIF($E122:$S122,2)</f>
        <v>1</v>
      </c>
      <c r="Z120" s="55">
        <f>COUNTIF($E120:$S120,3)+COUNTIF($E121:$S121,3)+COUNTIF($E122:$S122,3)</f>
        <v>4</v>
      </c>
      <c r="AA120" s="55">
        <f>COUNTIF($E120:$S120,5)+COUNTIF($E121:$S121,5)+COUNTIF($E122:$S122,5)</f>
        <v>10</v>
      </c>
      <c r="AB120" s="56">
        <f>COUNTIF($E120:$S120,"5*")+COUNTIF($E121:$S121,"5*")+COUNTIF($E122:$S122,"5*")</f>
        <v>0</v>
      </c>
      <c r="AC120" s="57">
        <f>COUNTIF($E120:$S120,20)+COUNTIF($E121:$S121,20)+COUNTIF($E122:$S122,20)</f>
        <v>0</v>
      </c>
      <c r="AD120" s="45"/>
      <c r="AE120" s="45"/>
    </row>
    <row r="121" spans="1:31" ht="16.5" thickBot="1">
      <c r="A121" s="58" t="s">
        <v>36</v>
      </c>
      <c r="B121" s="59" t="s">
        <v>47</v>
      </c>
      <c r="C121" s="59" t="s">
        <v>42</v>
      </c>
      <c r="D121" s="59"/>
      <c r="E121" s="60">
        <v>0</v>
      </c>
      <c r="F121" s="60">
        <v>0</v>
      </c>
      <c r="G121" s="60">
        <v>1</v>
      </c>
      <c r="H121" s="60">
        <v>3</v>
      </c>
      <c r="I121" s="60">
        <v>0</v>
      </c>
      <c r="J121" s="60">
        <v>0</v>
      </c>
      <c r="K121" s="60">
        <v>5</v>
      </c>
      <c r="L121" s="60">
        <v>0</v>
      </c>
      <c r="M121" s="60">
        <v>5</v>
      </c>
      <c r="N121" s="60">
        <v>5</v>
      </c>
      <c r="O121" s="60"/>
      <c r="P121" s="60"/>
      <c r="Q121" s="60"/>
      <c r="R121" s="60"/>
      <c r="S121" s="60"/>
      <c r="T121" s="61">
        <f t="shared" si="3"/>
        <v>19</v>
      </c>
      <c r="U121" s="62"/>
      <c r="V121" s="63">
        <v>0.44930555555555546</v>
      </c>
      <c r="W121" s="64" t="s">
        <v>26</v>
      </c>
      <c r="X121" s="65"/>
      <c r="Y121" s="65"/>
      <c r="Z121" s="66"/>
      <c r="AA121" s="66"/>
      <c r="AB121" s="67"/>
      <c r="AC121" s="68" t="str">
        <f>TEXT( (V122-V121+0.00000000000001),"[hh].mm.ss")</f>
        <v>04.21.59</v>
      </c>
      <c r="AD121" s="45"/>
      <c r="AE121" s="45"/>
    </row>
    <row r="122" spans="1:31" ht="15.75" thickBot="1">
      <c r="A122" s="32" t="s">
        <v>27</v>
      </c>
      <c r="B122" s="33"/>
      <c r="C122" s="13"/>
      <c r="D122" s="14"/>
      <c r="E122" s="69">
        <v>0</v>
      </c>
      <c r="F122" s="69">
        <v>1</v>
      </c>
      <c r="G122" s="69">
        <v>0</v>
      </c>
      <c r="H122" s="69">
        <v>0</v>
      </c>
      <c r="I122" s="69">
        <v>0</v>
      </c>
      <c r="J122" s="69">
        <v>0</v>
      </c>
      <c r="K122" s="69">
        <v>5</v>
      </c>
      <c r="L122" s="69">
        <v>0</v>
      </c>
      <c r="M122" s="69">
        <v>5</v>
      </c>
      <c r="N122" s="69">
        <v>3</v>
      </c>
      <c r="O122" s="69"/>
      <c r="P122" s="69"/>
      <c r="Q122" s="69"/>
      <c r="R122" s="69"/>
      <c r="S122" s="69"/>
      <c r="T122" s="70">
        <f t="shared" si="3"/>
        <v>14</v>
      </c>
      <c r="U122" s="71"/>
      <c r="V122" s="72">
        <v>0.63123842592592594</v>
      </c>
      <c r="W122" s="73" t="s">
        <v>28</v>
      </c>
      <c r="X122" s="74"/>
      <c r="Y122" s="74"/>
      <c r="Z122" s="75"/>
      <c r="AA122" s="76"/>
      <c r="AB122" s="77"/>
      <c r="AC122" s="78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2,23</v>
      </c>
      <c r="AD122" s="45"/>
      <c r="AE122" s="45"/>
    </row>
    <row r="123" spans="1:31" ht="15.75" thickBot="1">
      <c r="A123" s="48">
        <v>4</v>
      </c>
      <c r="B123" s="49" t="s">
        <v>29</v>
      </c>
      <c r="C123" s="50" t="s">
        <v>35</v>
      </c>
      <c r="D123" s="50"/>
      <c r="E123" s="51">
        <v>0</v>
      </c>
      <c r="F123" s="51">
        <v>5</v>
      </c>
      <c r="G123" s="51">
        <v>5</v>
      </c>
      <c r="H123" s="51">
        <v>5</v>
      </c>
      <c r="I123" s="51">
        <v>3</v>
      </c>
      <c r="J123" s="51">
        <v>5</v>
      </c>
      <c r="K123" s="51">
        <v>5</v>
      </c>
      <c r="L123" s="51">
        <v>0</v>
      </c>
      <c r="M123" s="51">
        <v>2</v>
      </c>
      <c r="N123" s="51">
        <v>5</v>
      </c>
      <c r="O123" s="51"/>
      <c r="P123" s="51"/>
      <c r="Q123" s="51"/>
      <c r="R123" s="51"/>
      <c r="S123" s="51"/>
      <c r="T123" s="52">
        <f t="shared" si="3"/>
        <v>35</v>
      </c>
      <c r="U123" s="53"/>
      <c r="V123" s="54">
        <f>SUM(T123:T125)+IF(ISNUMBER(U123),U123,0)+IF(ISNUMBER(U124),U124,0)+IF(ISNUMBER(U125),U125,0)</f>
        <v>87</v>
      </c>
      <c r="W123" s="55">
        <f>COUNTIF($E123:$S123,0)+COUNTIF($E124:$S124,0)+COUNTIF($E125:$S125,0)</f>
        <v>6</v>
      </c>
      <c r="X123" s="55">
        <f>COUNTIF($E123:$S123,1)+COUNTIF($E124:$S124,1)+COUNTIF($E125:$S125,1)</f>
        <v>4</v>
      </c>
      <c r="Y123" s="55">
        <f>COUNTIF($E123:$S123,2)+COUNTIF($E124:$S124,2)+COUNTIF($E125:$S125,2)</f>
        <v>3</v>
      </c>
      <c r="Z123" s="55">
        <f>COUNTIF($E123:$S123,3)+COUNTIF($E124:$S124,3)+COUNTIF($E125:$S125,3)</f>
        <v>4</v>
      </c>
      <c r="AA123" s="55">
        <f>COUNTIF($E123:$S123,5)+COUNTIF($E124:$S124,5)+COUNTIF($E125:$S125,5)</f>
        <v>13</v>
      </c>
      <c r="AB123" s="56">
        <f>COUNTIF($E123:$S123,"5*")+COUNTIF($E124:$S124,"5*")+COUNTIF($E125:$S125,"5*")</f>
        <v>0</v>
      </c>
      <c r="AC123" s="57">
        <f>COUNTIF($E123:$S123,20)+COUNTIF($E124:$S124,20)+COUNTIF($E125:$S125,20)</f>
        <v>0</v>
      </c>
      <c r="AD123" s="45"/>
      <c r="AE123" s="45"/>
    </row>
    <row r="124" spans="1:31" ht="16.5" thickBot="1">
      <c r="A124" s="58" t="s">
        <v>50</v>
      </c>
      <c r="B124" s="59" t="s">
        <v>24</v>
      </c>
      <c r="C124" s="59" t="s">
        <v>25</v>
      </c>
      <c r="D124" s="59"/>
      <c r="E124" s="60">
        <v>0</v>
      </c>
      <c r="F124" s="60">
        <v>1</v>
      </c>
      <c r="G124" s="60">
        <v>5</v>
      </c>
      <c r="H124" s="60">
        <v>5</v>
      </c>
      <c r="I124" s="60">
        <v>0</v>
      </c>
      <c r="J124" s="60">
        <v>1</v>
      </c>
      <c r="K124" s="60">
        <v>5</v>
      </c>
      <c r="L124" s="60">
        <v>2</v>
      </c>
      <c r="M124" s="60">
        <v>3</v>
      </c>
      <c r="N124" s="60">
        <v>3</v>
      </c>
      <c r="O124" s="60"/>
      <c r="P124" s="60"/>
      <c r="Q124" s="60"/>
      <c r="R124" s="60"/>
      <c r="S124" s="60"/>
      <c r="T124" s="61">
        <f t="shared" si="3"/>
        <v>25</v>
      </c>
      <c r="U124" s="62"/>
      <c r="V124" s="63">
        <v>0.4499999999999999</v>
      </c>
      <c r="W124" s="64" t="s">
        <v>26</v>
      </c>
      <c r="X124" s="65"/>
      <c r="Y124" s="65"/>
      <c r="Z124" s="66"/>
      <c r="AA124" s="66"/>
      <c r="AB124" s="67"/>
      <c r="AC124" s="68" t="str">
        <f>TEXT( (V125-V124+0.00000000000001),"[hh].mm.ss")</f>
        <v>04.05.22</v>
      </c>
      <c r="AD124" s="45"/>
      <c r="AE124" s="45"/>
    </row>
    <row r="125" spans="1:31" ht="15.75" thickBot="1">
      <c r="A125" s="32" t="s">
        <v>27</v>
      </c>
      <c r="B125" s="33"/>
      <c r="C125" s="13"/>
      <c r="D125" s="14"/>
      <c r="E125" s="69">
        <v>1</v>
      </c>
      <c r="F125" s="69">
        <v>5</v>
      </c>
      <c r="G125" s="69">
        <v>5</v>
      </c>
      <c r="H125" s="69">
        <v>3</v>
      </c>
      <c r="I125" s="69">
        <v>0</v>
      </c>
      <c r="J125" s="69">
        <v>1</v>
      </c>
      <c r="K125" s="69">
        <v>5</v>
      </c>
      <c r="L125" s="69">
        <v>0</v>
      </c>
      <c r="M125" s="69">
        <v>2</v>
      </c>
      <c r="N125" s="69">
        <v>5</v>
      </c>
      <c r="O125" s="69"/>
      <c r="P125" s="69"/>
      <c r="Q125" s="69"/>
      <c r="R125" s="69"/>
      <c r="S125" s="69"/>
      <c r="T125" s="70">
        <f t="shared" si="3"/>
        <v>27</v>
      </c>
      <c r="U125" s="71"/>
      <c r="V125" s="72">
        <v>0.62039351851851854</v>
      </c>
      <c r="W125" s="73" t="s">
        <v>28</v>
      </c>
      <c r="X125" s="74"/>
      <c r="Y125" s="74"/>
      <c r="Z125" s="75"/>
      <c r="AA125" s="76"/>
      <c r="AB125" s="77"/>
      <c r="AC125" s="78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2,90</v>
      </c>
      <c r="AD125" s="45"/>
      <c r="AE125" s="45"/>
    </row>
    <row r="126" spans="1:31" ht="15.75" thickBot="1">
      <c r="A126" s="48">
        <v>8</v>
      </c>
      <c r="B126" s="49" t="s">
        <v>182</v>
      </c>
      <c r="C126" s="50" t="s">
        <v>183</v>
      </c>
      <c r="D126" s="50"/>
      <c r="E126" s="51">
        <v>2</v>
      </c>
      <c r="F126" s="51">
        <v>5</v>
      </c>
      <c r="G126" s="51">
        <v>2</v>
      </c>
      <c r="H126" s="51">
        <v>3</v>
      </c>
      <c r="I126" s="51">
        <v>5</v>
      </c>
      <c r="J126" s="51">
        <v>0</v>
      </c>
      <c r="K126" s="51">
        <v>5</v>
      </c>
      <c r="L126" s="51">
        <v>5</v>
      </c>
      <c r="M126" s="51">
        <v>5</v>
      </c>
      <c r="N126" s="51">
        <v>5</v>
      </c>
      <c r="O126" s="51"/>
      <c r="P126" s="51"/>
      <c r="Q126" s="51"/>
      <c r="R126" s="51"/>
      <c r="S126" s="51"/>
      <c r="T126" s="52">
        <f t="shared" si="3"/>
        <v>37</v>
      </c>
      <c r="U126" s="53"/>
      <c r="V126" s="54">
        <f>SUM(T126:T128)+IF(ISNUMBER(U126),U126,0)+IF(ISNUMBER(U127),U127,0)+IF(ISNUMBER(U128),U128,0)</f>
        <v>88</v>
      </c>
      <c r="W126" s="55">
        <f>COUNTIF($E126:$S126,0)+COUNTIF($E127:$S127,0)+COUNTIF($E128:$S128,0)</f>
        <v>4</v>
      </c>
      <c r="X126" s="55">
        <f>COUNTIF($E126:$S126,1)+COUNTIF($E127:$S127,1)+COUNTIF($E128:$S128,1)</f>
        <v>5</v>
      </c>
      <c r="Y126" s="55">
        <f>COUNTIF($E126:$S126,2)+COUNTIF($E127:$S127,2)+COUNTIF($E128:$S128,2)</f>
        <v>4</v>
      </c>
      <c r="Z126" s="55">
        <f>COUNTIF($E126:$S126,3)+COUNTIF($E127:$S127,3)+COUNTIF($E128:$S128,3)</f>
        <v>5</v>
      </c>
      <c r="AA126" s="55">
        <f>COUNTIF($E126:$S126,5)+COUNTIF($E127:$S127,5)+COUNTIF($E128:$S128,5)</f>
        <v>12</v>
      </c>
      <c r="AB126" s="56">
        <f>COUNTIF($E126:$S126,"5*")+COUNTIF($E127:$S127,"5*")+COUNTIF($E128:$S128,"5*")</f>
        <v>0</v>
      </c>
      <c r="AC126" s="57">
        <f>COUNTIF($E126:$S126,20)+COUNTIF($E127:$S127,20)+COUNTIF($E128:$S128,20)</f>
        <v>0</v>
      </c>
      <c r="AD126" s="45"/>
      <c r="AE126" s="45"/>
    </row>
    <row r="127" spans="1:31" ht="16.5" thickBot="1">
      <c r="A127" s="58" t="s">
        <v>54</v>
      </c>
      <c r="B127" s="59" t="s">
        <v>47</v>
      </c>
      <c r="C127" s="59" t="s">
        <v>42</v>
      </c>
      <c r="D127" s="59"/>
      <c r="E127" s="60">
        <v>1</v>
      </c>
      <c r="F127" s="60">
        <v>2</v>
      </c>
      <c r="G127" s="60">
        <v>5</v>
      </c>
      <c r="H127" s="60">
        <v>1</v>
      </c>
      <c r="I127" s="60">
        <v>2</v>
      </c>
      <c r="J127" s="60">
        <v>0</v>
      </c>
      <c r="K127" s="60">
        <v>5</v>
      </c>
      <c r="L127" s="60">
        <v>0</v>
      </c>
      <c r="M127" s="60">
        <v>3</v>
      </c>
      <c r="N127" s="60">
        <v>5</v>
      </c>
      <c r="O127" s="60"/>
      <c r="P127" s="60"/>
      <c r="Q127" s="60"/>
      <c r="R127" s="60"/>
      <c r="S127" s="60"/>
      <c r="T127" s="61">
        <f t="shared" si="3"/>
        <v>24</v>
      </c>
      <c r="U127" s="62"/>
      <c r="V127" s="63">
        <v>0.44861111111111102</v>
      </c>
      <c r="W127" s="64" t="s">
        <v>26</v>
      </c>
      <c r="X127" s="65"/>
      <c r="Y127" s="65"/>
      <c r="Z127" s="66"/>
      <c r="AA127" s="66"/>
      <c r="AB127" s="67"/>
      <c r="AC127" s="68" t="str">
        <f>TEXT( (V128-V127+0.00000000000001),"[hh].mm.ss")</f>
        <v>04.22.59</v>
      </c>
      <c r="AD127" s="45"/>
      <c r="AE127" s="45"/>
    </row>
    <row r="128" spans="1:31" ht="15.75" thickBot="1">
      <c r="A128" s="32" t="s">
        <v>27</v>
      </c>
      <c r="B128" s="33"/>
      <c r="C128" s="13"/>
      <c r="D128" s="14"/>
      <c r="E128" s="69">
        <v>1</v>
      </c>
      <c r="F128" s="69">
        <v>3</v>
      </c>
      <c r="G128" s="69">
        <v>5</v>
      </c>
      <c r="H128" s="69">
        <v>1</v>
      </c>
      <c r="I128" s="69">
        <v>1</v>
      </c>
      <c r="J128" s="69">
        <v>0</v>
      </c>
      <c r="K128" s="69">
        <v>5</v>
      </c>
      <c r="L128" s="69">
        <v>5</v>
      </c>
      <c r="M128" s="69">
        <v>3</v>
      </c>
      <c r="N128" s="69">
        <v>3</v>
      </c>
      <c r="O128" s="69"/>
      <c r="P128" s="69"/>
      <c r="Q128" s="69"/>
      <c r="R128" s="69"/>
      <c r="S128" s="69"/>
      <c r="T128" s="70">
        <f t="shared" si="3"/>
        <v>27</v>
      </c>
      <c r="U128" s="71"/>
      <c r="V128" s="72">
        <v>0.63123842592592594</v>
      </c>
      <c r="W128" s="73" t="s">
        <v>28</v>
      </c>
      <c r="X128" s="74"/>
      <c r="Y128" s="74"/>
      <c r="Z128" s="75"/>
      <c r="AA128" s="76"/>
      <c r="AB128" s="77"/>
      <c r="AC128" s="78" t="str">
        <f>TEXT(IF($E126="","",(IF($E127="",T126/(15-(COUNTIF($E126:$S126,""))),(IF($E128="",(T126+T127)/(30-(COUNTIF($E126:$S126,"")+COUNTIF($E127:$S127,""))), (T126+T127+T128)/(45-(COUNTIF($E126:$S126,"")+COUNTIF($E127:$S127,"")+COUNTIF($E128:$S128,"")))))))),"0,00")</f>
        <v>2,93</v>
      </c>
      <c r="AD128" s="45"/>
      <c r="AE128" s="45"/>
    </row>
    <row r="129" spans="1:31" ht="15.75" thickBot="1">
      <c r="A129" s="48">
        <v>55</v>
      </c>
      <c r="B129" s="49" t="s">
        <v>37</v>
      </c>
      <c r="C129" s="50" t="s">
        <v>38</v>
      </c>
      <c r="D129" s="50"/>
      <c r="E129" s="51">
        <v>0</v>
      </c>
      <c r="F129" s="51">
        <v>5</v>
      </c>
      <c r="G129" s="51">
        <v>0</v>
      </c>
      <c r="H129" s="51">
        <v>0</v>
      </c>
      <c r="I129" s="51">
        <v>1</v>
      </c>
      <c r="J129" s="51">
        <v>0</v>
      </c>
      <c r="K129" s="51">
        <v>0</v>
      </c>
      <c r="L129" s="51">
        <v>0</v>
      </c>
      <c r="M129" s="51">
        <v>1</v>
      </c>
      <c r="N129" s="51">
        <v>0</v>
      </c>
      <c r="O129" s="51"/>
      <c r="P129" s="51"/>
      <c r="Q129" s="51"/>
      <c r="R129" s="51"/>
      <c r="S129" s="51"/>
      <c r="T129" s="52">
        <f t="shared" si="3"/>
        <v>7</v>
      </c>
      <c r="U129" s="53"/>
      <c r="V129" s="54">
        <f>SUM(T129:T131)+IF(ISNUMBER(U129),U129,0)+IF(ISNUMBER(U130),U130,0)+IF(ISNUMBER(U131),U131,0)</f>
        <v>8</v>
      </c>
      <c r="W129" s="55">
        <f>COUNTIF($E129:$S129,0)+COUNTIF($E130:$S130,0)+COUNTIF($E131:$S131,0)</f>
        <v>26</v>
      </c>
      <c r="X129" s="55">
        <f>COUNTIF($E129:$S129,1)+COUNTIF($E130:$S130,1)+COUNTIF($E131:$S131,1)</f>
        <v>3</v>
      </c>
      <c r="Y129" s="55">
        <f>COUNTIF($E129:$S129,2)+COUNTIF($E130:$S130,2)+COUNTIF($E131:$S131,2)</f>
        <v>0</v>
      </c>
      <c r="Z129" s="55">
        <f>COUNTIF($E129:$S129,3)+COUNTIF($E130:$S130,3)+COUNTIF($E131:$S131,3)</f>
        <v>0</v>
      </c>
      <c r="AA129" s="55">
        <f>COUNTIF($E129:$S129,5)+COUNTIF($E130:$S130,5)+COUNTIF($E131:$S131,5)</f>
        <v>1</v>
      </c>
      <c r="AB129" s="56">
        <f>COUNTIF($E129:$S129,"5*")+COUNTIF($E130:$S130,"5*")+COUNTIF($E131:$S131,"5*")</f>
        <v>0</v>
      </c>
      <c r="AC129" s="57">
        <f>COUNTIF($E129:$S129,20)+COUNTIF($E130:$S130,20)+COUNTIF($E131:$S131,20)</f>
        <v>0</v>
      </c>
      <c r="AD129" s="45"/>
      <c r="AE129" s="45"/>
    </row>
    <row r="130" spans="1:31" ht="16.5" thickBot="1">
      <c r="A130" s="58" t="s">
        <v>103</v>
      </c>
      <c r="B130" s="59" t="s">
        <v>24</v>
      </c>
      <c r="C130" s="59" t="s">
        <v>39</v>
      </c>
      <c r="D130" s="59"/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/>
      <c r="P130" s="60"/>
      <c r="Q130" s="60"/>
      <c r="R130" s="60"/>
      <c r="S130" s="60"/>
      <c r="T130" s="61">
        <f t="shared" si="3"/>
        <v>0</v>
      </c>
      <c r="U130" s="62"/>
      <c r="V130" s="63">
        <v>0.44791666666666657</v>
      </c>
      <c r="W130" s="64" t="s">
        <v>26</v>
      </c>
      <c r="X130" s="65"/>
      <c r="Y130" s="65"/>
      <c r="Z130" s="66"/>
      <c r="AA130" s="66"/>
      <c r="AB130" s="67"/>
      <c r="AC130" s="68" t="str">
        <f>TEXT( (V131-V130+0.00000000000001),"[hh].mm.ss")</f>
        <v>03.12.12</v>
      </c>
      <c r="AD130" s="45"/>
      <c r="AE130" s="45"/>
    </row>
    <row r="131" spans="1:31" ht="15.75" thickBot="1">
      <c r="A131" s="32" t="s">
        <v>27</v>
      </c>
      <c r="B131" s="33"/>
      <c r="C131" s="13"/>
      <c r="D131" s="14"/>
      <c r="E131" s="69">
        <v>0</v>
      </c>
      <c r="F131" s="69">
        <v>0</v>
      </c>
      <c r="G131" s="69">
        <v>0</v>
      </c>
      <c r="H131" s="69">
        <v>0</v>
      </c>
      <c r="I131" s="69">
        <v>1</v>
      </c>
      <c r="J131" s="69">
        <v>0</v>
      </c>
      <c r="K131" s="69">
        <v>0</v>
      </c>
      <c r="L131" s="69">
        <v>0</v>
      </c>
      <c r="M131" s="69">
        <v>0</v>
      </c>
      <c r="N131" s="69">
        <v>0</v>
      </c>
      <c r="O131" s="69"/>
      <c r="P131" s="69"/>
      <c r="Q131" s="69"/>
      <c r="R131" s="69"/>
      <c r="S131" s="69"/>
      <c r="T131" s="70">
        <f t="shared" si="3"/>
        <v>1</v>
      </c>
      <c r="U131" s="71"/>
      <c r="V131" s="72">
        <v>0.58138888888888884</v>
      </c>
      <c r="W131" s="73" t="s">
        <v>28</v>
      </c>
      <c r="X131" s="74"/>
      <c r="Y131" s="74"/>
      <c r="Z131" s="75"/>
      <c r="AA131" s="76"/>
      <c r="AB131" s="77"/>
      <c r="AC131" s="78" t="str">
        <f>TEXT(IF($E129="","",(IF($E130="",T129/(15-(COUNTIF($E129:$S129,""))),(IF($E131="",(T129+T130)/(30-(COUNTIF($E129:$S129,"")+COUNTIF($E130:$S130,""))), (T129+T130+T131)/(45-(COUNTIF($E129:$S129,"")+COUNTIF($E130:$S130,"")+COUNTIF($E131:$S131,"")))))))),"0,00")</f>
        <v>0,27</v>
      </c>
    </row>
    <row r="132" spans="1:31" ht="15.75" thickBot="1">
      <c r="A132" s="48">
        <v>66</v>
      </c>
      <c r="B132" s="49" t="s">
        <v>40</v>
      </c>
      <c r="C132" s="50" t="s">
        <v>41</v>
      </c>
      <c r="D132" s="50"/>
      <c r="E132" s="51">
        <v>0</v>
      </c>
      <c r="F132" s="51">
        <v>0</v>
      </c>
      <c r="G132" s="51">
        <v>0</v>
      </c>
      <c r="H132" s="51">
        <v>0</v>
      </c>
      <c r="I132" s="51">
        <v>1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/>
      <c r="P132" s="51"/>
      <c r="Q132" s="51"/>
      <c r="R132" s="51"/>
      <c r="S132" s="51"/>
      <c r="T132" s="52">
        <f t="shared" si="3"/>
        <v>1</v>
      </c>
      <c r="U132" s="53"/>
      <c r="V132" s="54">
        <f>SUM(T132:T134)+IF(ISNUMBER(U132),U132,0)+IF(ISNUMBER(U133),U133,0)+IF(ISNUMBER(U134),U134,0)</f>
        <v>24</v>
      </c>
      <c r="W132" s="55">
        <f>COUNTIF($E132:$S132,0)+COUNTIF($E133:$S133,0)+COUNTIF($E134:$S134,0)</f>
        <v>18</v>
      </c>
      <c r="X132" s="55">
        <f>COUNTIF($E132:$S132,1)+COUNTIF($E133:$S133,1)+COUNTIF($E134:$S134,1)</f>
        <v>9</v>
      </c>
      <c r="Y132" s="55">
        <f>COUNTIF($E132:$S132,2)+COUNTIF($E133:$S133,2)+COUNTIF($E134:$S134,2)</f>
        <v>0</v>
      </c>
      <c r="Z132" s="55">
        <f>COUNTIF($E132:$S132,3)+COUNTIF($E133:$S133,3)+COUNTIF($E134:$S134,3)</f>
        <v>0</v>
      </c>
      <c r="AA132" s="55">
        <f>COUNTIF($E132:$S132,5)+COUNTIF($E133:$S133,5)+COUNTIF($E134:$S134,5)</f>
        <v>3</v>
      </c>
      <c r="AB132" s="56">
        <f>COUNTIF($E132:$S132,"5*")+COUNTIF($E133:$S133,"5*")+COUNTIF($E134:$S134,"5*")</f>
        <v>0</v>
      </c>
      <c r="AC132" s="57">
        <f>COUNTIF($E132:$S132,20)+COUNTIF($E133:$S133,20)+COUNTIF($E134:$S134,20)</f>
        <v>0</v>
      </c>
    </row>
    <row r="133" spans="1:31" ht="16.5" thickBot="1">
      <c r="A133" s="58" t="s">
        <v>104</v>
      </c>
      <c r="B133" s="59" t="s">
        <v>24</v>
      </c>
      <c r="C133" s="59" t="s">
        <v>42</v>
      </c>
      <c r="D133" s="59"/>
      <c r="E133" s="60">
        <v>1</v>
      </c>
      <c r="F133" s="60">
        <v>5</v>
      </c>
      <c r="G133" s="60">
        <v>1</v>
      </c>
      <c r="H133" s="60">
        <v>5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1</v>
      </c>
      <c r="O133" s="60"/>
      <c r="P133" s="60"/>
      <c r="Q133" s="60"/>
      <c r="R133" s="60"/>
      <c r="S133" s="60"/>
      <c r="T133" s="61">
        <f t="shared" si="3"/>
        <v>13</v>
      </c>
      <c r="U133" s="62"/>
      <c r="V133" s="63">
        <v>0.44722222222222213</v>
      </c>
      <c r="W133" s="64" t="s">
        <v>26</v>
      </c>
      <c r="X133" s="65"/>
      <c r="Y133" s="65"/>
      <c r="Z133" s="66"/>
      <c r="AA133" s="66"/>
      <c r="AB133" s="67"/>
      <c r="AC133" s="68" t="str">
        <f>TEXT( (V134-V133+0.00000000000001),"[hh].mm.ss")</f>
        <v>03.13.27</v>
      </c>
    </row>
    <row r="134" spans="1:31" ht="15.75" thickBot="1">
      <c r="A134" s="32" t="s">
        <v>27</v>
      </c>
      <c r="B134" s="33"/>
      <c r="C134" s="13"/>
      <c r="D134" s="14"/>
      <c r="E134" s="69">
        <v>0</v>
      </c>
      <c r="F134" s="69">
        <v>1</v>
      </c>
      <c r="G134" s="69">
        <v>1</v>
      </c>
      <c r="H134" s="69">
        <v>5</v>
      </c>
      <c r="I134" s="69">
        <v>1</v>
      </c>
      <c r="J134" s="69">
        <v>0</v>
      </c>
      <c r="K134" s="69">
        <v>0</v>
      </c>
      <c r="L134" s="69">
        <v>1</v>
      </c>
      <c r="M134" s="69">
        <v>0</v>
      </c>
      <c r="N134" s="69">
        <v>1</v>
      </c>
      <c r="O134" s="69"/>
      <c r="P134" s="69"/>
      <c r="Q134" s="69"/>
      <c r="R134" s="69"/>
      <c r="S134" s="69"/>
      <c r="T134" s="70">
        <f t="shared" si="3"/>
        <v>10</v>
      </c>
      <c r="U134" s="71"/>
      <c r="V134" s="72">
        <v>0.58156249999999998</v>
      </c>
      <c r="W134" s="73" t="s">
        <v>28</v>
      </c>
      <c r="X134" s="74"/>
      <c r="Y134" s="74"/>
      <c r="Z134" s="75"/>
      <c r="AA134" s="76"/>
      <c r="AB134" s="77"/>
      <c r="AC134" s="78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0,80</v>
      </c>
    </row>
    <row r="135" spans="1:31" ht="15.75" thickBot="1">
      <c r="A135" s="48">
        <v>77</v>
      </c>
      <c r="B135" s="49" t="s">
        <v>43</v>
      </c>
      <c r="C135" s="50" t="s">
        <v>44</v>
      </c>
      <c r="D135" s="50"/>
      <c r="E135" s="51">
        <v>0</v>
      </c>
      <c r="F135" s="51">
        <v>5</v>
      </c>
      <c r="G135" s="51">
        <v>5</v>
      </c>
      <c r="H135" s="51">
        <v>5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1</v>
      </c>
      <c r="O135" s="51"/>
      <c r="P135" s="51"/>
      <c r="Q135" s="51"/>
      <c r="R135" s="51"/>
      <c r="S135" s="51"/>
      <c r="T135" s="52">
        <f t="shared" si="3"/>
        <v>16</v>
      </c>
      <c r="U135" s="53"/>
      <c r="V135" s="54">
        <f>SUM(T135:T137)+IF(ISNUMBER(U135),U135,0)+IF(ISNUMBER(U136),U136,0)+IF(ISNUMBER(U137),U137,0)</f>
        <v>37</v>
      </c>
      <c r="W135" s="55">
        <f>COUNTIF($E135:$S135,0)+COUNTIF($E136:$S136,0)+COUNTIF($E137:$S137,0)</f>
        <v>17</v>
      </c>
      <c r="X135" s="55">
        <f>COUNTIF($E135:$S135,1)+COUNTIF($E136:$S136,1)+COUNTIF($E137:$S137,1)</f>
        <v>5</v>
      </c>
      <c r="Y135" s="55">
        <f>COUNTIF($E135:$S135,2)+COUNTIF($E136:$S136,2)+COUNTIF($E137:$S137,2)</f>
        <v>2</v>
      </c>
      <c r="Z135" s="55">
        <f>COUNTIF($E135:$S135,3)+COUNTIF($E136:$S136,3)+COUNTIF($E137:$S137,3)</f>
        <v>1</v>
      </c>
      <c r="AA135" s="55">
        <f>COUNTIF($E135:$S135,5)+COUNTIF($E136:$S136,5)+COUNTIF($E137:$S137,5)</f>
        <v>5</v>
      </c>
      <c r="AB135" s="56">
        <f>COUNTIF($E135:$S135,"5*")+COUNTIF($E136:$S136,"5*")+COUNTIF($E137:$S137,"5*")</f>
        <v>0</v>
      </c>
      <c r="AC135" s="57">
        <f>COUNTIF($E135:$S135,20)+COUNTIF($E136:$S136,20)+COUNTIF($E137:$S137,20)</f>
        <v>0</v>
      </c>
    </row>
    <row r="136" spans="1:31" ht="16.5" thickBot="1">
      <c r="A136" s="58" t="s">
        <v>105</v>
      </c>
      <c r="B136" s="59" t="s">
        <v>24</v>
      </c>
      <c r="C136" s="59" t="s">
        <v>39</v>
      </c>
      <c r="D136" s="59"/>
      <c r="E136" s="60">
        <v>0</v>
      </c>
      <c r="F136" s="60">
        <v>2</v>
      </c>
      <c r="G136" s="60">
        <v>0</v>
      </c>
      <c r="H136" s="60">
        <v>0</v>
      </c>
      <c r="I136" s="60">
        <v>0</v>
      </c>
      <c r="J136" s="60">
        <v>0</v>
      </c>
      <c r="K136" s="60">
        <v>1</v>
      </c>
      <c r="L136" s="60">
        <v>1</v>
      </c>
      <c r="M136" s="60">
        <v>0</v>
      </c>
      <c r="N136" s="60">
        <v>5</v>
      </c>
      <c r="O136" s="60"/>
      <c r="P136" s="60"/>
      <c r="Q136" s="60"/>
      <c r="R136" s="60"/>
      <c r="S136" s="60"/>
      <c r="T136" s="61">
        <f t="shared" si="3"/>
        <v>9</v>
      </c>
      <c r="U136" s="62"/>
      <c r="V136" s="63">
        <v>0.44652777777777769</v>
      </c>
      <c r="W136" s="64" t="s">
        <v>26</v>
      </c>
      <c r="X136" s="65"/>
      <c r="Y136" s="65"/>
      <c r="Z136" s="66"/>
      <c r="AA136" s="66"/>
      <c r="AB136" s="67"/>
      <c r="AC136" s="68" t="str">
        <f>TEXT( (V137-V136+0.00000000000001),"[hh].mm.ss")</f>
        <v>03.15.12</v>
      </c>
    </row>
    <row r="137" spans="1:31" ht="15.75" thickBot="1">
      <c r="A137" s="32" t="s">
        <v>27</v>
      </c>
      <c r="B137" s="33"/>
      <c r="C137" s="13"/>
      <c r="D137" s="14"/>
      <c r="E137" s="69">
        <v>0</v>
      </c>
      <c r="F137" s="69">
        <v>0</v>
      </c>
      <c r="G137" s="69">
        <v>0</v>
      </c>
      <c r="H137" s="69">
        <v>2</v>
      </c>
      <c r="I137" s="69">
        <v>5</v>
      </c>
      <c r="J137" s="69">
        <v>1</v>
      </c>
      <c r="K137" s="69">
        <v>0</v>
      </c>
      <c r="L137" s="69">
        <v>0</v>
      </c>
      <c r="M137" s="69">
        <v>1</v>
      </c>
      <c r="N137" s="69">
        <v>3</v>
      </c>
      <c r="O137" s="69"/>
      <c r="P137" s="69"/>
      <c r="Q137" s="69"/>
      <c r="R137" s="69"/>
      <c r="S137" s="69"/>
      <c r="T137" s="70">
        <f t="shared" si="3"/>
        <v>12</v>
      </c>
      <c r="U137" s="71"/>
      <c r="V137" s="72">
        <v>0.5820833333333334</v>
      </c>
      <c r="W137" s="73" t="s">
        <v>28</v>
      </c>
      <c r="X137" s="74"/>
      <c r="Y137" s="74"/>
      <c r="Z137" s="75"/>
      <c r="AA137" s="76"/>
      <c r="AB137" s="77"/>
      <c r="AC137" s="78" t="str">
        <f>TEXT(IF($E135="","",(IF($E136="",T135/(15-(COUNTIF($E135:$S135,""))),(IF($E137="",(T135+T136)/(30-(COUNTIF($E135:$S135,"")+COUNTIF($E136:$S136,""))), (T135+T136+T137)/(45-(COUNTIF($E135:$S135,"")+COUNTIF($E136:$S136,"")+COUNTIF($E137:$S137,"")))))))),"0,00")</f>
        <v>1,23</v>
      </c>
    </row>
    <row r="138" spans="1:31" ht="15.75" thickBot="1">
      <c r="A138" s="48">
        <v>64</v>
      </c>
      <c r="B138" s="49" t="s">
        <v>48</v>
      </c>
      <c r="C138" s="50" t="s">
        <v>49</v>
      </c>
      <c r="D138" s="50"/>
      <c r="E138" s="51">
        <v>0</v>
      </c>
      <c r="F138" s="51">
        <v>3</v>
      </c>
      <c r="G138" s="51">
        <v>1</v>
      </c>
      <c r="H138" s="51">
        <v>5</v>
      </c>
      <c r="I138" s="51">
        <v>5</v>
      </c>
      <c r="J138" s="51">
        <v>0</v>
      </c>
      <c r="K138" s="51">
        <v>2</v>
      </c>
      <c r="L138" s="51">
        <v>5</v>
      </c>
      <c r="M138" s="51">
        <v>3</v>
      </c>
      <c r="N138" s="51">
        <v>5</v>
      </c>
      <c r="O138" s="51"/>
      <c r="P138" s="51"/>
      <c r="Q138" s="51"/>
      <c r="R138" s="51"/>
      <c r="S138" s="51"/>
      <c r="T138" s="52">
        <f t="shared" si="3"/>
        <v>29</v>
      </c>
      <c r="U138" s="53"/>
      <c r="V138" s="54">
        <f>SUM(T138:T140)+IF(ISNUMBER(U138),U138,0)+IF(ISNUMBER(U139),U139,0)+IF(ISNUMBER(U140),U140,0)</f>
        <v>78</v>
      </c>
      <c r="W138" s="55">
        <f>COUNTIF($E138:$S138,0)+COUNTIF($E139:$S139,0)+COUNTIF($E140:$S140,0)</f>
        <v>7</v>
      </c>
      <c r="X138" s="55">
        <f>COUNTIF($E138:$S138,1)+COUNTIF($E139:$S139,1)+COUNTIF($E140:$S140,1)</f>
        <v>5</v>
      </c>
      <c r="Y138" s="55">
        <f>COUNTIF($E138:$S138,2)+COUNTIF($E139:$S139,2)+COUNTIF($E140:$S140,2)</f>
        <v>3</v>
      </c>
      <c r="Z138" s="55">
        <f>COUNTIF($E138:$S138,3)+COUNTIF($E139:$S139,3)+COUNTIF($E140:$S140,3)</f>
        <v>4</v>
      </c>
      <c r="AA138" s="55">
        <f>COUNTIF($E138:$S138,5)+COUNTIF($E139:$S139,5)+COUNTIF($E140:$S140,5)</f>
        <v>11</v>
      </c>
      <c r="AB138" s="56">
        <f>COUNTIF($E138:$S138,"5*")+COUNTIF($E139:$S139,"5*")+COUNTIF($E140:$S140,"5*")</f>
        <v>0</v>
      </c>
      <c r="AC138" s="57">
        <f>COUNTIF($E138:$S138,20)+COUNTIF($E139:$S139,20)+COUNTIF($E140:$S140,20)</f>
        <v>0</v>
      </c>
    </row>
    <row r="139" spans="1:31" ht="16.5" thickBot="1">
      <c r="A139" s="58" t="s">
        <v>106</v>
      </c>
      <c r="B139" s="59" t="s">
        <v>24</v>
      </c>
      <c r="C139" s="59" t="s">
        <v>42</v>
      </c>
      <c r="D139" s="59"/>
      <c r="E139" s="60">
        <v>5</v>
      </c>
      <c r="F139" s="60">
        <v>5</v>
      </c>
      <c r="G139" s="60">
        <v>1</v>
      </c>
      <c r="H139" s="60">
        <v>3</v>
      </c>
      <c r="I139" s="60">
        <v>0</v>
      </c>
      <c r="J139" s="60">
        <v>1</v>
      </c>
      <c r="K139" s="60">
        <v>1</v>
      </c>
      <c r="L139" s="60">
        <v>1</v>
      </c>
      <c r="M139" s="60">
        <v>2</v>
      </c>
      <c r="N139" s="60">
        <v>5</v>
      </c>
      <c r="O139" s="60"/>
      <c r="P139" s="60"/>
      <c r="Q139" s="60"/>
      <c r="R139" s="60"/>
      <c r="S139" s="60"/>
      <c r="T139" s="61">
        <f t="shared" si="3"/>
        <v>24</v>
      </c>
      <c r="U139" s="62"/>
      <c r="V139" s="63">
        <v>0.44513888888888881</v>
      </c>
      <c r="W139" s="64" t="s">
        <v>26</v>
      </c>
      <c r="X139" s="65"/>
      <c r="Y139" s="65"/>
      <c r="Z139" s="66"/>
      <c r="AA139" s="66"/>
      <c r="AB139" s="67"/>
      <c r="AC139" s="68" t="str">
        <f>TEXT( (V140-V139+0.00000000000001),"[hh].mm.ss")</f>
        <v>03.15.18</v>
      </c>
    </row>
    <row r="140" spans="1:31" ht="15.75" thickBot="1">
      <c r="A140" s="32" t="s">
        <v>27</v>
      </c>
      <c r="B140" s="33"/>
      <c r="C140" s="13"/>
      <c r="D140" s="14"/>
      <c r="E140" s="69">
        <v>0</v>
      </c>
      <c r="F140" s="69">
        <v>0</v>
      </c>
      <c r="G140" s="69">
        <v>0</v>
      </c>
      <c r="H140" s="69">
        <v>3</v>
      </c>
      <c r="I140" s="69">
        <v>0</v>
      </c>
      <c r="J140" s="69">
        <v>5</v>
      </c>
      <c r="K140" s="69">
        <v>5</v>
      </c>
      <c r="L140" s="69">
        <v>5</v>
      </c>
      <c r="M140" s="69">
        <v>2</v>
      </c>
      <c r="N140" s="69">
        <v>5</v>
      </c>
      <c r="O140" s="69"/>
      <c r="P140" s="69"/>
      <c r="Q140" s="69"/>
      <c r="R140" s="69"/>
      <c r="S140" s="69"/>
      <c r="T140" s="70">
        <f t="shared" si="3"/>
        <v>25</v>
      </c>
      <c r="U140" s="71"/>
      <c r="V140" s="72">
        <v>0.58076388888888886</v>
      </c>
      <c r="W140" s="73" t="s">
        <v>28</v>
      </c>
      <c r="X140" s="74"/>
      <c r="Y140" s="74"/>
      <c r="Z140" s="75"/>
      <c r="AA140" s="76"/>
      <c r="AB140" s="77"/>
      <c r="AC140" s="78" t="str">
        <f>TEXT(IF($E138="","",(IF($E139="",T138/(15-(COUNTIF($E138:$S138,""))),(IF($E140="",(T138+T139)/(30-(COUNTIF($E138:$S138,"")+COUNTIF($E139:$S139,""))), (T138+T139+T140)/(45-(COUNTIF($E138:$S138,"")+COUNTIF($E139:$S139,"")+COUNTIF($E140:$S140,"")))))))),"0,00")</f>
        <v>2,60</v>
      </c>
    </row>
    <row r="141" spans="1:31" ht="15.75" thickBot="1">
      <c r="A141" s="48">
        <v>56</v>
      </c>
      <c r="B141" s="49" t="s">
        <v>45</v>
      </c>
      <c r="C141" s="50" t="s">
        <v>46</v>
      </c>
      <c r="D141" s="50"/>
      <c r="E141" s="51">
        <v>5</v>
      </c>
      <c r="F141" s="51">
        <v>3</v>
      </c>
      <c r="G141" s="51">
        <v>1</v>
      </c>
      <c r="H141" s="51">
        <v>2</v>
      </c>
      <c r="I141" s="51">
        <v>1</v>
      </c>
      <c r="J141" s="51">
        <v>0</v>
      </c>
      <c r="K141" s="51">
        <v>5</v>
      </c>
      <c r="L141" s="51">
        <v>5</v>
      </c>
      <c r="M141" s="51">
        <v>3</v>
      </c>
      <c r="N141" s="51">
        <v>3</v>
      </c>
      <c r="O141" s="51"/>
      <c r="P141" s="51"/>
      <c r="Q141" s="51"/>
      <c r="R141" s="51"/>
      <c r="S141" s="51"/>
      <c r="T141" s="52">
        <f t="shared" si="3"/>
        <v>28</v>
      </c>
      <c r="U141" s="53"/>
      <c r="V141" s="54">
        <f>SUM(T141:T143)+IF(ISNUMBER(U141),U141,0)+IF(ISNUMBER(U142),U142,0)+IF(ISNUMBER(U143),U143,0)</f>
        <v>87</v>
      </c>
      <c r="W141" s="55">
        <f>COUNTIF($E141:$S141,0)+COUNTIF($E142:$S142,0)+COUNTIF($E143:$S143,0)</f>
        <v>4</v>
      </c>
      <c r="X141" s="55">
        <f>COUNTIF($E141:$S141,1)+COUNTIF($E142:$S142,1)+COUNTIF($E143:$S143,1)</f>
        <v>6</v>
      </c>
      <c r="Y141" s="55">
        <f>COUNTIF($E141:$S141,2)+COUNTIF($E142:$S142,2)+COUNTIF($E143:$S143,2)</f>
        <v>1</v>
      </c>
      <c r="Z141" s="55">
        <f>COUNTIF($E141:$S141,3)+COUNTIF($E142:$S142,3)+COUNTIF($E143:$S143,3)</f>
        <v>8</v>
      </c>
      <c r="AA141" s="55">
        <f>COUNTIF($E141:$S141,5)+COUNTIF($E142:$S142,5)+COUNTIF($E143:$S143,5)</f>
        <v>11</v>
      </c>
      <c r="AB141" s="56">
        <f>COUNTIF($E141:$S141,"5*")+COUNTIF($E142:$S142,"5*")+COUNTIF($E143:$S143,"5*")</f>
        <v>0</v>
      </c>
      <c r="AC141" s="57">
        <f>COUNTIF($E141:$S141,20)+COUNTIF($E142:$S142,20)+COUNTIF($E143:$S143,20)</f>
        <v>0</v>
      </c>
    </row>
    <row r="142" spans="1:31" ht="16.5" thickBot="1">
      <c r="A142" s="58" t="s">
        <v>107</v>
      </c>
      <c r="B142" s="59" t="s">
        <v>47</v>
      </c>
      <c r="C142" s="59" t="s">
        <v>25</v>
      </c>
      <c r="D142" s="59"/>
      <c r="E142" s="60">
        <v>0</v>
      </c>
      <c r="F142" s="60">
        <v>5</v>
      </c>
      <c r="G142" s="60">
        <v>1</v>
      </c>
      <c r="H142" s="60">
        <v>1</v>
      </c>
      <c r="I142" s="60">
        <v>5</v>
      </c>
      <c r="J142" s="60">
        <v>1</v>
      </c>
      <c r="K142" s="60">
        <v>5</v>
      </c>
      <c r="L142" s="60">
        <v>5</v>
      </c>
      <c r="M142" s="60">
        <v>3</v>
      </c>
      <c r="N142" s="60">
        <v>3</v>
      </c>
      <c r="O142" s="60"/>
      <c r="P142" s="60"/>
      <c r="Q142" s="60"/>
      <c r="R142" s="60"/>
      <c r="S142" s="60"/>
      <c r="T142" s="61">
        <f t="shared" si="3"/>
        <v>29</v>
      </c>
      <c r="U142" s="62"/>
      <c r="V142" s="63">
        <v>0.44583333333333325</v>
      </c>
      <c r="W142" s="64" t="s">
        <v>26</v>
      </c>
      <c r="X142" s="65"/>
      <c r="Y142" s="65"/>
      <c r="Z142" s="66"/>
      <c r="AA142" s="66"/>
      <c r="AB142" s="67"/>
      <c r="AC142" s="68" t="str">
        <f>TEXT( (V143-V142+0.00000000000001),"[hh].mm.ss")</f>
        <v>03.08.18</v>
      </c>
    </row>
    <row r="143" spans="1:31" ht="15.75" thickBot="1">
      <c r="A143" s="32" t="s">
        <v>27</v>
      </c>
      <c r="B143" s="33"/>
      <c r="C143" s="13"/>
      <c r="D143" s="14"/>
      <c r="E143" s="69">
        <v>0</v>
      </c>
      <c r="F143" s="69">
        <v>5</v>
      </c>
      <c r="G143" s="69">
        <v>3</v>
      </c>
      <c r="H143" s="69">
        <v>3</v>
      </c>
      <c r="I143" s="69">
        <v>5</v>
      </c>
      <c r="J143" s="69">
        <v>0</v>
      </c>
      <c r="K143" s="69">
        <v>5</v>
      </c>
      <c r="L143" s="69">
        <v>5</v>
      </c>
      <c r="M143" s="69">
        <v>3</v>
      </c>
      <c r="N143" s="69">
        <v>1</v>
      </c>
      <c r="O143" s="69"/>
      <c r="P143" s="69"/>
      <c r="Q143" s="69"/>
      <c r="R143" s="69"/>
      <c r="S143" s="69"/>
      <c r="T143" s="70">
        <f t="shared" ref="T143:T174" si="4">IF(E143="","",SUM(E143:S143)+(COUNTIF(E143:S143,"5*")*5))</f>
        <v>30</v>
      </c>
      <c r="U143" s="71"/>
      <c r="V143" s="72">
        <v>0.57659722222222221</v>
      </c>
      <c r="W143" s="73" t="s">
        <v>28</v>
      </c>
      <c r="X143" s="74"/>
      <c r="Y143" s="74"/>
      <c r="Z143" s="75"/>
      <c r="AA143" s="76"/>
      <c r="AB143" s="77"/>
      <c r="AC143" s="78" t="str">
        <f>TEXT(IF($E141="","",(IF($E142="",T141/(15-(COUNTIF($E141:$S141,""))),(IF($E143="",(T141+T142)/(30-(COUNTIF($E141:$S141,"")+COUNTIF($E142:$S142,""))), (T141+T142+T143)/(45-(COUNTIF($E141:$S141,"")+COUNTIF($E142:$S142,"")+COUNTIF($E143:$S143,"")))))))),"0,00")</f>
        <v>2,90</v>
      </c>
    </row>
    <row r="144" spans="1:31" ht="15.75" thickBot="1">
      <c r="A144" s="48">
        <v>103</v>
      </c>
      <c r="B144" s="49" t="s">
        <v>62</v>
      </c>
      <c r="C144" s="50" t="s">
        <v>63</v>
      </c>
      <c r="D144" s="50"/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/>
      <c r="P144" s="51"/>
      <c r="Q144" s="51"/>
      <c r="R144" s="51"/>
      <c r="S144" s="51"/>
      <c r="T144" s="52">
        <f t="shared" si="4"/>
        <v>0</v>
      </c>
      <c r="U144" s="53"/>
      <c r="V144" s="54">
        <f>SUM(T144:T146)+IF(ISNUMBER(U144),U144,0)+IF(ISNUMBER(U145),U145,0)+IF(ISNUMBER(U146),U146,0)</f>
        <v>0</v>
      </c>
      <c r="W144" s="55">
        <f>COUNTIF($E144:$S144,0)+COUNTIF($E145:$S145,0)+COUNTIF($E146:$S146,0)</f>
        <v>30</v>
      </c>
      <c r="X144" s="55">
        <f>COUNTIF($E144:$S144,1)+COUNTIF($E145:$S145,1)+COUNTIF($E146:$S146,1)</f>
        <v>0</v>
      </c>
      <c r="Y144" s="55">
        <f>COUNTIF($E144:$S144,2)+COUNTIF($E145:$S145,2)+COUNTIF($E146:$S146,2)</f>
        <v>0</v>
      </c>
      <c r="Z144" s="55">
        <f>COUNTIF($E144:$S144,3)+COUNTIF($E145:$S145,3)+COUNTIF($E146:$S146,3)</f>
        <v>0</v>
      </c>
      <c r="AA144" s="55">
        <f>COUNTIF($E144:$S144,5)+COUNTIF($E145:$S145,5)+COUNTIF($E146:$S146,5)</f>
        <v>0</v>
      </c>
      <c r="AB144" s="56">
        <f>COUNTIF($E144:$S144,"5*")+COUNTIF($E145:$S145,"5*")+COUNTIF($E146:$S146,"5*")</f>
        <v>0</v>
      </c>
      <c r="AC144" s="57">
        <f>COUNTIF($E144:$S144,20)+COUNTIF($E145:$S145,20)+COUNTIF($E146:$S146,20)</f>
        <v>0</v>
      </c>
    </row>
    <row r="145" spans="1:29" ht="16.5" thickBot="1">
      <c r="A145" s="58" t="s">
        <v>108</v>
      </c>
      <c r="B145" s="59" t="s">
        <v>24</v>
      </c>
      <c r="C145" s="59" t="s">
        <v>64</v>
      </c>
      <c r="D145" s="59"/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/>
      <c r="P145" s="60"/>
      <c r="Q145" s="60"/>
      <c r="R145" s="60"/>
      <c r="S145" s="60"/>
      <c r="T145" s="61">
        <f t="shared" si="4"/>
        <v>0</v>
      </c>
      <c r="U145" s="62"/>
      <c r="V145" s="63">
        <v>0.44236111111111104</v>
      </c>
      <c r="W145" s="64" t="s">
        <v>26</v>
      </c>
      <c r="X145" s="65"/>
      <c r="Y145" s="65"/>
      <c r="Z145" s="66"/>
      <c r="AA145" s="66"/>
      <c r="AB145" s="67"/>
      <c r="AC145" s="68" t="str">
        <f>TEXT( (V146-V145+0.00000000000001),"[hh].mm.ss")</f>
        <v>02.26.18</v>
      </c>
    </row>
    <row r="146" spans="1:29" ht="15.75" thickBot="1">
      <c r="A146" s="32" t="s">
        <v>27</v>
      </c>
      <c r="B146" s="33"/>
      <c r="C146" s="13"/>
      <c r="D146" s="14"/>
      <c r="E146" s="69">
        <v>0</v>
      </c>
      <c r="F146" s="69">
        <v>0</v>
      </c>
      <c r="G146" s="69">
        <v>0</v>
      </c>
      <c r="H146" s="69">
        <v>0</v>
      </c>
      <c r="I146" s="69">
        <v>0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  <c r="O146" s="69"/>
      <c r="P146" s="69"/>
      <c r="Q146" s="69"/>
      <c r="R146" s="69"/>
      <c r="S146" s="69"/>
      <c r="T146" s="70">
        <f t="shared" si="4"/>
        <v>0</v>
      </c>
      <c r="U146" s="71"/>
      <c r="V146" s="72">
        <v>0.54395833333333332</v>
      </c>
      <c r="W146" s="73" t="s">
        <v>28</v>
      </c>
      <c r="X146" s="74"/>
      <c r="Y146" s="74"/>
      <c r="Z146" s="75"/>
      <c r="AA146" s="76"/>
      <c r="AB146" s="77"/>
      <c r="AC146" s="78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0,00</v>
      </c>
    </row>
    <row r="147" spans="1:29" ht="15.75" thickBot="1">
      <c r="A147" s="48">
        <v>148</v>
      </c>
      <c r="B147" s="49" t="s">
        <v>59</v>
      </c>
      <c r="C147" s="50" t="s">
        <v>60</v>
      </c>
      <c r="D147" s="50"/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/>
      <c r="P147" s="51"/>
      <c r="Q147" s="51"/>
      <c r="R147" s="51"/>
      <c r="S147" s="51"/>
      <c r="T147" s="52">
        <f t="shared" si="4"/>
        <v>0</v>
      </c>
      <c r="U147" s="53"/>
      <c r="V147" s="54">
        <f>SUM(T147:T149)+IF(ISNUMBER(U147),U147,0)+IF(ISNUMBER(U148),U148,0)+IF(ISNUMBER(U149),U149,0)</f>
        <v>3</v>
      </c>
      <c r="W147" s="55">
        <f>COUNTIF($E147:$S147,0)+COUNTIF($E148:$S148,0)+COUNTIF($E149:$S149,0)</f>
        <v>28</v>
      </c>
      <c r="X147" s="55">
        <f>COUNTIF($E147:$S147,1)+COUNTIF($E148:$S148,1)+COUNTIF($E149:$S149,1)</f>
        <v>1</v>
      </c>
      <c r="Y147" s="55">
        <f>COUNTIF($E147:$S147,2)+COUNTIF($E148:$S148,2)+COUNTIF($E149:$S149,2)</f>
        <v>1</v>
      </c>
      <c r="Z147" s="55">
        <f>COUNTIF($E147:$S147,3)+COUNTIF($E148:$S148,3)+COUNTIF($E149:$S149,3)</f>
        <v>0</v>
      </c>
      <c r="AA147" s="55">
        <f>COUNTIF($E147:$S147,5)+COUNTIF($E148:$S148,5)+COUNTIF($E149:$S149,5)</f>
        <v>0</v>
      </c>
      <c r="AB147" s="56">
        <f>COUNTIF($E147:$S147,"5*")+COUNTIF($E148:$S148,"5*")+COUNTIF($E149:$S149,"5*")</f>
        <v>0</v>
      </c>
      <c r="AC147" s="57">
        <f>COUNTIF($E147:$S147,20)+COUNTIF($E148:$S148,20)+COUNTIF($E149:$S149,20)</f>
        <v>0</v>
      </c>
    </row>
    <row r="148" spans="1:29" ht="16.5" thickBot="1">
      <c r="A148" s="58" t="s">
        <v>109</v>
      </c>
      <c r="B148" s="59" t="s">
        <v>47</v>
      </c>
      <c r="C148" s="59" t="s">
        <v>42</v>
      </c>
      <c r="D148" s="59"/>
      <c r="E148" s="60">
        <v>0</v>
      </c>
      <c r="F148" s="60">
        <v>0</v>
      </c>
      <c r="G148" s="60">
        <v>0</v>
      </c>
      <c r="H148" s="60">
        <v>0</v>
      </c>
      <c r="I148" s="60">
        <v>1</v>
      </c>
      <c r="J148" s="60">
        <v>0</v>
      </c>
      <c r="K148" s="60">
        <v>0</v>
      </c>
      <c r="L148" s="60">
        <v>0</v>
      </c>
      <c r="M148" s="60">
        <v>0</v>
      </c>
      <c r="N148" s="60">
        <v>0</v>
      </c>
      <c r="O148" s="60"/>
      <c r="P148" s="60"/>
      <c r="Q148" s="60"/>
      <c r="R148" s="60"/>
      <c r="S148" s="60"/>
      <c r="T148" s="61">
        <f t="shared" si="4"/>
        <v>1</v>
      </c>
      <c r="U148" s="62"/>
      <c r="V148" s="63">
        <v>0.44374999999999992</v>
      </c>
      <c r="W148" s="64" t="s">
        <v>26</v>
      </c>
      <c r="X148" s="65"/>
      <c r="Y148" s="65"/>
      <c r="Z148" s="66"/>
      <c r="AA148" s="66"/>
      <c r="AB148" s="67"/>
      <c r="AC148" s="68" t="str">
        <f>TEXT( (V149-V148+0.00000000000001),"[hh].mm.ss")</f>
        <v>02.59.20</v>
      </c>
    </row>
    <row r="149" spans="1:29" ht="15.75" thickBot="1">
      <c r="A149" s="32" t="s">
        <v>27</v>
      </c>
      <c r="B149" s="33"/>
      <c r="C149" s="13"/>
      <c r="D149" s="14"/>
      <c r="E149" s="69">
        <v>0</v>
      </c>
      <c r="F149" s="69">
        <v>0</v>
      </c>
      <c r="G149" s="69">
        <v>0</v>
      </c>
      <c r="H149" s="69">
        <v>0</v>
      </c>
      <c r="I149" s="69">
        <v>0</v>
      </c>
      <c r="J149" s="69">
        <v>0</v>
      </c>
      <c r="K149" s="69">
        <v>0</v>
      </c>
      <c r="L149" s="69">
        <v>0</v>
      </c>
      <c r="M149" s="69">
        <v>0</v>
      </c>
      <c r="N149" s="69">
        <v>2</v>
      </c>
      <c r="O149" s="69"/>
      <c r="P149" s="69"/>
      <c r="Q149" s="69"/>
      <c r="R149" s="69"/>
      <c r="S149" s="69"/>
      <c r="T149" s="70">
        <f t="shared" si="4"/>
        <v>2</v>
      </c>
      <c r="U149" s="71"/>
      <c r="V149" s="72">
        <v>0.56828703703703709</v>
      </c>
      <c r="W149" s="73" t="s">
        <v>28</v>
      </c>
      <c r="X149" s="74"/>
      <c r="Y149" s="74"/>
      <c r="Z149" s="75"/>
      <c r="AA149" s="76"/>
      <c r="AB149" s="77"/>
      <c r="AC149" s="78" t="str">
        <f>TEXT(IF($E147="","",(IF($E148="",T147/(15-(COUNTIF($E147:$S147,""))),(IF($E149="",(T147+T148)/(30-(COUNTIF($E147:$S147,"")+COUNTIF($E148:$S148,""))), (T147+T148+T149)/(45-(COUNTIF($E147:$S147,"")+COUNTIF($E148:$S148,"")+COUNTIF($E149:$S149,"")))))))),"0,00")</f>
        <v>0,10</v>
      </c>
    </row>
    <row r="150" spans="1:29" ht="15.75" thickBot="1">
      <c r="A150" s="48">
        <v>111</v>
      </c>
      <c r="B150" s="49" t="s">
        <v>61</v>
      </c>
      <c r="C150" s="50" t="s">
        <v>62</v>
      </c>
      <c r="D150" s="50"/>
      <c r="E150" s="51">
        <v>0</v>
      </c>
      <c r="F150" s="51">
        <v>0</v>
      </c>
      <c r="G150" s="51">
        <v>0</v>
      </c>
      <c r="H150" s="51">
        <v>1</v>
      </c>
      <c r="I150" s="51">
        <v>0</v>
      </c>
      <c r="J150" s="51">
        <v>0</v>
      </c>
      <c r="K150" s="51">
        <v>0</v>
      </c>
      <c r="L150" s="51">
        <v>0</v>
      </c>
      <c r="M150" s="51">
        <v>1</v>
      </c>
      <c r="N150" s="51">
        <v>0</v>
      </c>
      <c r="O150" s="51"/>
      <c r="P150" s="51"/>
      <c r="Q150" s="51"/>
      <c r="R150" s="51"/>
      <c r="S150" s="51"/>
      <c r="T150" s="52">
        <f t="shared" si="4"/>
        <v>2</v>
      </c>
      <c r="U150" s="53"/>
      <c r="V150" s="54">
        <f>SUM(T150:T152)+IF(ISNUMBER(U150),U150,0)+IF(ISNUMBER(U151),U151,0)+IF(ISNUMBER(U152),U152,0)</f>
        <v>3</v>
      </c>
      <c r="W150" s="55">
        <f>COUNTIF($E150:$S150,0)+COUNTIF($E151:$S151,0)+COUNTIF($E152:$S152,0)</f>
        <v>27</v>
      </c>
      <c r="X150" s="55">
        <f>COUNTIF($E150:$S150,1)+COUNTIF($E151:$S151,1)+COUNTIF($E152:$S152,1)</f>
        <v>3</v>
      </c>
      <c r="Y150" s="55">
        <f>COUNTIF($E150:$S150,2)+COUNTIF($E151:$S151,2)+COUNTIF($E152:$S152,2)</f>
        <v>0</v>
      </c>
      <c r="Z150" s="55">
        <f>COUNTIF($E150:$S150,3)+COUNTIF($E151:$S151,3)+COUNTIF($E152:$S152,3)</f>
        <v>0</v>
      </c>
      <c r="AA150" s="55">
        <f>COUNTIF($E150:$S150,5)+COUNTIF($E151:$S151,5)+COUNTIF($E152:$S152,5)</f>
        <v>0</v>
      </c>
      <c r="AB150" s="56">
        <f>COUNTIF($E150:$S150,"5*")+COUNTIF($E151:$S151,"5*")+COUNTIF($E152:$S152,"5*")</f>
        <v>0</v>
      </c>
      <c r="AC150" s="57">
        <f>COUNTIF($E150:$S150,20)+COUNTIF($E151:$S151,20)+COUNTIF($E152:$S152,20)</f>
        <v>0</v>
      </c>
    </row>
    <row r="151" spans="1:29" ht="16.5" thickBot="1">
      <c r="A151" s="58" t="s">
        <v>110</v>
      </c>
      <c r="B151" s="59" t="s">
        <v>47</v>
      </c>
      <c r="C151" s="59" t="s">
        <v>42</v>
      </c>
      <c r="D151" s="59"/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/>
      <c r="P151" s="60"/>
      <c r="Q151" s="60"/>
      <c r="R151" s="60"/>
      <c r="S151" s="60"/>
      <c r="T151" s="61">
        <f t="shared" si="4"/>
        <v>0</v>
      </c>
      <c r="U151" s="62"/>
      <c r="V151" s="63">
        <v>0.44305555555555548</v>
      </c>
      <c r="W151" s="64" t="s">
        <v>26</v>
      </c>
      <c r="X151" s="65"/>
      <c r="Y151" s="65"/>
      <c r="Z151" s="66"/>
      <c r="AA151" s="66"/>
      <c r="AB151" s="67"/>
      <c r="AC151" s="68" t="str">
        <f>TEXT( (V152-V151+0.00000000000001),"[hh].mm.ss")</f>
        <v>02.43.12</v>
      </c>
    </row>
    <row r="152" spans="1:29" ht="15.75" thickBot="1">
      <c r="A152" s="32" t="s">
        <v>27</v>
      </c>
      <c r="B152" s="33"/>
      <c r="C152" s="13"/>
      <c r="D152" s="14"/>
      <c r="E152" s="69">
        <v>0</v>
      </c>
      <c r="F152" s="69">
        <v>1</v>
      </c>
      <c r="G152" s="69">
        <v>0</v>
      </c>
      <c r="H152" s="69">
        <v>0</v>
      </c>
      <c r="I152" s="69">
        <v>0</v>
      </c>
      <c r="J152" s="69">
        <v>0</v>
      </c>
      <c r="K152" s="69">
        <v>0</v>
      </c>
      <c r="L152" s="69">
        <v>0</v>
      </c>
      <c r="M152" s="69">
        <v>0</v>
      </c>
      <c r="N152" s="69">
        <v>0</v>
      </c>
      <c r="O152" s="69"/>
      <c r="P152" s="69"/>
      <c r="Q152" s="69"/>
      <c r="R152" s="69"/>
      <c r="S152" s="69"/>
      <c r="T152" s="70">
        <f t="shared" si="4"/>
        <v>1</v>
      </c>
      <c r="U152" s="71"/>
      <c r="V152" s="72">
        <v>0.55638888888888893</v>
      </c>
      <c r="W152" s="73" t="s">
        <v>28</v>
      </c>
      <c r="X152" s="74"/>
      <c r="Y152" s="74"/>
      <c r="Z152" s="75"/>
      <c r="AA152" s="76"/>
      <c r="AB152" s="77"/>
      <c r="AC152" s="78" t="str">
        <f>TEXT(IF($E150="","",(IF($E151="",T150/(15-(COUNTIF($E150:$S150,""))),(IF($E152="",(T150+T151)/(30-(COUNTIF($E150:$S150,"")+COUNTIF($E151:$S151,""))), (T150+T151+T152)/(45-(COUNTIF($E150:$S150,"")+COUNTIF($E151:$S151,"")+COUNTIF($E152:$S152,"")))))))),"0,00")</f>
        <v>0,10</v>
      </c>
    </row>
    <row r="153" spans="1:29" ht="15.75" thickBot="1">
      <c r="A153" s="48">
        <v>139</v>
      </c>
      <c r="B153" s="49" t="s">
        <v>56</v>
      </c>
      <c r="C153" s="50" t="s">
        <v>57</v>
      </c>
      <c r="D153" s="50"/>
      <c r="E153" s="51">
        <v>1</v>
      </c>
      <c r="F153" s="51">
        <v>1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1</v>
      </c>
      <c r="O153" s="51"/>
      <c r="P153" s="51"/>
      <c r="Q153" s="51"/>
      <c r="R153" s="51"/>
      <c r="S153" s="51"/>
      <c r="T153" s="52">
        <f t="shared" si="4"/>
        <v>3</v>
      </c>
      <c r="U153" s="53"/>
      <c r="V153" s="54">
        <f>SUM(T153:T155)+IF(ISNUMBER(U153),U153,0)+IF(ISNUMBER(U154),U154,0)+IF(ISNUMBER(U155),U155,0)</f>
        <v>5</v>
      </c>
      <c r="W153" s="55">
        <f>COUNTIF($E153:$S153,0)+COUNTIF($E154:$S154,0)+COUNTIF($E155:$S155,0)</f>
        <v>25</v>
      </c>
      <c r="X153" s="55">
        <f>COUNTIF($E153:$S153,1)+COUNTIF($E154:$S154,1)+COUNTIF($E155:$S155,1)</f>
        <v>5</v>
      </c>
      <c r="Y153" s="55">
        <f>COUNTIF($E153:$S153,2)+COUNTIF($E154:$S154,2)+COUNTIF($E155:$S155,2)</f>
        <v>0</v>
      </c>
      <c r="Z153" s="55">
        <f>COUNTIF($E153:$S153,3)+COUNTIF($E154:$S154,3)+COUNTIF($E155:$S155,3)</f>
        <v>0</v>
      </c>
      <c r="AA153" s="55">
        <f>COUNTIF($E153:$S153,5)+COUNTIF($E154:$S154,5)+COUNTIF($E155:$S155,5)</f>
        <v>0</v>
      </c>
      <c r="AB153" s="56">
        <f>COUNTIF($E153:$S153,"5*")+COUNTIF($E154:$S154,"5*")+COUNTIF($E155:$S155,"5*")</f>
        <v>0</v>
      </c>
      <c r="AC153" s="57">
        <f>COUNTIF($E153:$S153,20)+COUNTIF($E154:$S154,20)+COUNTIF($E155:$S155,20)</f>
        <v>0</v>
      </c>
    </row>
    <row r="154" spans="1:29" ht="16.5" thickBot="1">
      <c r="A154" s="58" t="s">
        <v>111</v>
      </c>
      <c r="B154" s="59" t="s">
        <v>24</v>
      </c>
      <c r="C154" s="59" t="s">
        <v>55</v>
      </c>
      <c r="D154" s="59"/>
      <c r="E154" s="60">
        <v>0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0">
        <v>1</v>
      </c>
      <c r="N154" s="60">
        <v>1</v>
      </c>
      <c r="O154" s="60"/>
      <c r="P154" s="60"/>
      <c r="Q154" s="60"/>
      <c r="R154" s="60"/>
      <c r="S154" s="60"/>
      <c r="T154" s="61">
        <f t="shared" si="4"/>
        <v>2</v>
      </c>
      <c r="U154" s="62"/>
      <c r="V154" s="63">
        <v>0.44444444444444436</v>
      </c>
      <c r="W154" s="64" t="s">
        <v>26</v>
      </c>
      <c r="X154" s="65"/>
      <c r="Y154" s="65"/>
      <c r="Z154" s="66"/>
      <c r="AA154" s="66"/>
      <c r="AB154" s="67"/>
      <c r="AC154" s="68" t="str">
        <f>TEXT( (V155-V154+0.00000000000001),"[hh].mm.ss")</f>
        <v>03.36.03</v>
      </c>
    </row>
    <row r="155" spans="1:29" ht="15.75" thickBot="1">
      <c r="A155" s="32" t="s">
        <v>27</v>
      </c>
      <c r="B155" s="33"/>
      <c r="C155" s="13"/>
      <c r="D155" s="14"/>
      <c r="E155" s="69">
        <v>0</v>
      </c>
      <c r="F155" s="69">
        <v>0</v>
      </c>
      <c r="G155" s="69">
        <v>0</v>
      </c>
      <c r="H155" s="69">
        <v>0</v>
      </c>
      <c r="I155" s="69">
        <v>0</v>
      </c>
      <c r="J155" s="69">
        <v>0</v>
      </c>
      <c r="K155" s="69">
        <v>0</v>
      </c>
      <c r="L155" s="69">
        <v>0</v>
      </c>
      <c r="M155" s="69">
        <v>0</v>
      </c>
      <c r="N155" s="69">
        <v>0</v>
      </c>
      <c r="O155" s="69"/>
      <c r="P155" s="69"/>
      <c r="Q155" s="69"/>
      <c r="R155" s="69"/>
      <c r="S155" s="69"/>
      <c r="T155" s="70">
        <f t="shared" si="4"/>
        <v>0</v>
      </c>
      <c r="U155" s="71"/>
      <c r="V155" s="72">
        <v>0.59447916666666667</v>
      </c>
      <c r="W155" s="73" t="s">
        <v>28</v>
      </c>
      <c r="X155" s="74"/>
      <c r="Y155" s="74"/>
      <c r="Z155" s="75"/>
      <c r="AA155" s="76"/>
      <c r="AB155" s="77"/>
      <c r="AC155" s="78" t="str">
        <f>TEXT(IF($E153="","",(IF($E154="",T153/(15-(COUNTIF($E153:$S153,""))),(IF($E155="",(T153+T154)/(30-(COUNTIF($E153:$S153,"")+COUNTIF($E154:$S154,""))), (T153+T154+T155)/(45-(COUNTIF($E153:$S153,"")+COUNTIF($E154:$S154,"")+COUNTIF($E155:$S155,"")))))))),"0,00")</f>
        <v>0,17</v>
      </c>
    </row>
    <row r="156" spans="1:29" ht="15.75" thickBot="1">
      <c r="A156" s="48">
        <v>108</v>
      </c>
      <c r="B156" s="49" t="s">
        <v>82</v>
      </c>
      <c r="C156" s="50" t="s">
        <v>83</v>
      </c>
      <c r="D156" s="50"/>
      <c r="E156" s="51">
        <v>0</v>
      </c>
      <c r="F156" s="51">
        <v>0</v>
      </c>
      <c r="G156" s="51">
        <v>1</v>
      </c>
      <c r="H156" s="51">
        <v>0</v>
      </c>
      <c r="I156" s="51">
        <v>0</v>
      </c>
      <c r="J156" s="51">
        <v>0</v>
      </c>
      <c r="K156" s="51">
        <v>0</v>
      </c>
      <c r="L156" s="51">
        <v>3</v>
      </c>
      <c r="M156" s="51">
        <v>0</v>
      </c>
      <c r="N156" s="51">
        <v>1</v>
      </c>
      <c r="O156" s="51"/>
      <c r="P156" s="51"/>
      <c r="Q156" s="51"/>
      <c r="R156" s="51"/>
      <c r="S156" s="51"/>
      <c r="T156" s="52">
        <f t="shared" si="4"/>
        <v>5</v>
      </c>
      <c r="U156" s="53"/>
      <c r="V156" s="54">
        <f>SUM(T156:T158)+IF(ISNUMBER(U156),U156,0)+IF(ISNUMBER(U157),U157,0)+IF(ISNUMBER(U158),U158,0)</f>
        <v>8</v>
      </c>
      <c r="W156" s="55">
        <f>COUNTIF($E156:$S156,0)+COUNTIF($E157:$S157,0)+COUNTIF($E158:$S158,0)</f>
        <v>25</v>
      </c>
      <c r="X156" s="55">
        <f>COUNTIF($E156:$S156,1)+COUNTIF($E157:$S157,1)+COUNTIF($E158:$S158,1)</f>
        <v>3</v>
      </c>
      <c r="Y156" s="55">
        <f>COUNTIF($E156:$S156,2)+COUNTIF($E157:$S157,2)+COUNTIF($E158:$S158,2)</f>
        <v>1</v>
      </c>
      <c r="Z156" s="55">
        <f>COUNTIF($E156:$S156,3)+COUNTIF($E157:$S157,3)+COUNTIF($E158:$S158,3)</f>
        <v>1</v>
      </c>
      <c r="AA156" s="55">
        <f>COUNTIF($E156:$S156,5)+COUNTIF($E157:$S157,5)+COUNTIF($E158:$S158,5)</f>
        <v>0</v>
      </c>
      <c r="AB156" s="56">
        <f>COUNTIF($E156:$S156,"5*")+COUNTIF($E157:$S157,"5*")+COUNTIF($E158:$S158,"5*")</f>
        <v>0</v>
      </c>
      <c r="AC156" s="57">
        <f>COUNTIF($E156:$S156,20)+COUNTIF($E157:$S157,20)+COUNTIF($E158:$S158,20)</f>
        <v>0</v>
      </c>
    </row>
    <row r="157" spans="1:29" ht="16.5" thickBot="1">
      <c r="A157" s="58" t="s">
        <v>112</v>
      </c>
      <c r="B157" s="59" t="s">
        <v>24</v>
      </c>
      <c r="C157" s="59" t="s">
        <v>25</v>
      </c>
      <c r="D157" s="59"/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/>
      <c r="P157" s="60"/>
      <c r="Q157" s="60"/>
      <c r="R157" s="60"/>
      <c r="S157" s="60"/>
      <c r="T157" s="61">
        <f t="shared" si="4"/>
        <v>0</v>
      </c>
      <c r="U157" s="62"/>
      <c r="V157" s="63">
        <v>0.43819444444444439</v>
      </c>
      <c r="W157" s="64" t="s">
        <v>26</v>
      </c>
      <c r="X157" s="65"/>
      <c r="Y157" s="65"/>
      <c r="Z157" s="66"/>
      <c r="AA157" s="66"/>
      <c r="AB157" s="67"/>
      <c r="AC157" s="68" t="str">
        <f>TEXT( (V158-V157+0.00000000000001),"[hh].mm.ss")</f>
        <v>03.28.00</v>
      </c>
    </row>
    <row r="158" spans="1:29" ht="15.75" thickBot="1">
      <c r="A158" s="32" t="s">
        <v>27</v>
      </c>
      <c r="B158" s="33"/>
      <c r="C158" s="13"/>
      <c r="D158" s="14"/>
      <c r="E158" s="69">
        <v>0</v>
      </c>
      <c r="F158" s="69">
        <v>0</v>
      </c>
      <c r="G158" s="69">
        <v>0</v>
      </c>
      <c r="H158" s="69">
        <v>2</v>
      </c>
      <c r="I158" s="69">
        <v>0</v>
      </c>
      <c r="J158" s="69">
        <v>0</v>
      </c>
      <c r="K158" s="69">
        <v>0</v>
      </c>
      <c r="L158" s="69">
        <v>0</v>
      </c>
      <c r="M158" s="69">
        <v>1</v>
      </c>
      <c r="N158" s="69">
        <v>0</v>
      </c>
      <c r="O158" s="69"/>
      <c r="P158" s="69"/>
      <c r="Q158" s="69"/>
      <c r="R158" s="69"/>
      <c r="S158" s="69"/>
      <c r="T158" s="70">
        <f t="shared" si="4"/>
        <v>3</v>
      </c>
      <c r="U158" s="71"/>
      <c r="V158" s="72">
        <v>0.58263888888888882</v>
      </c>
      <c r="W158" s="73" t="s">
        <v>28</v>
      </c>
      <c r="X158" s="74"/>
      <c r="Y158" s="74"/>
      <c r="Z158" s="75"/>
      <c r="AA158" s="76"/>
      <c r="AB158" s="77"/>
      <c r="AC158" s="78" t="str">
        <f>TEXT(IF($E156="","",(IF($E157="",T156/(15-(COUNTIF($E156:$S156,""))),(IF($E158="",(T156+T157)/(30-(COUNTIF($E156:$S156,"")+COUNTIF($E157:$S157,""))), (T156+T157+T158)/(45-(COUNTIF($E156:$S156,"")+COUNTIF($E157:$S157,"")+COUNTIF($E158:$S158,"")))))))),"0,00")</f>
        <v>0,27</v>
      </c>
    </row>
    <row r="159" spans="1:29" ht="15.75" thickBot="1">
      <c r="A159" s="48">
        <v>145</v>
      </c>
      <c r="B159" s="49" t="s">
        <v>77</v>
      </c>
      <c r="C159" s="50" t="s">
        <v>49</v>
      </c>
      <c r="D159" s="50"/>
      <c r="E159" s="51">
        <v>0</v>
      </c>
      <c r="F159" s="51">
        <v>0</v>
      </c>
      <c r="G159" s="51">
        <v>1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/>
      <c r="P159" s="51"/>
      <c r="Q159" s="51"/>
      <c r="R159" s="51"/>
      <c r="S159" s="51"/>
      <c r="T159" s="52">
        <f t="shared" si="4"/>
        <v>1</v>
      </c>
      <c r="U159" s="53"/>
      <c r="V159" s="54">
        <f>SUM(T159:T161)+IF(ISNUMBER(U159),U159,0)+IF(ISNUMBER(U160),U160,0)+IF(ISNUMBER(U161),U161,0)</f>
        <v>11</v>
      </c>
      <c r="W159" s="55">
        <f>COUNTIF($E159:$S159,0)+COUNTIF($E160:$S160,0)+COUNTIF($E161:$S161,0)</f>
        <v>24</v>
      </c>
      <c r="X159" s="55">
        <f>COUNTIF($E159:$S159,1)+COUNTIF($E160:$S160,1)+COUNTIF($E161:$S161,1)</f>
        <v>4</v>
      </c>
      <c r="Y159" s="55">
        <f>COUNTIF($E159:$S159,2)+COUNTIF($E160:$S160,2)+COUNTIF($E161:$S161,2)</f>
        <v>1</v>
      </c>
      <c r="Z159" s="55">
        <f>COUNTIF($E159:$S159,3)+COUNTIF($E160:$S160,3)+COUNTIF($E161:$S161,3)</f>
        <v>0</v>
      </c>
      <c r="AA159" s="55">
        <f>COUNTIF($E159:$S159,5)+COUNTIF($E160:$S160,5)+COUNTIF($E161:$S161,5)</f>
        <v>1</v>
      </c>
      <c r="AB159" s="56">
        <f>COUNTIF($E159:$S159,"5*")+COUNTIF($E160:$S160,"5*")+COUNTIF($E161:$S161,"5*")</f>
        <v>0</v>
      </c>
      <c r="AC159" s="57">
        <f>COUNTIF($E159:$S159,20)+COUNTIF($E160:$S160,20)+COUNTIF($E161:$S161,20)</f>
        <v>0</v>
      </c>
    </row>
    <row r="160" spans="1:29" ht="16.5" thickBot="1">
      <c r="A160" s="58" t="s">
        <v>113</v>
      </c>
      <c r="B160" s="59" t="s">
        <v>24</v>
      </c>
      <c r="C160" s="59" t="s">
        <v>64</v>
      </c>
      <c r="D160" s="59"/>
      <c r="E160" s="60">
        <v>1</v>
      </c>
      <c r="F160" s="60">
        <v>0</v>
      </c>
      <c r="G160" s="60">
        <v>0</v>
      </c>
      <c r="H160" s="60">
        <v>2</v>
      </c>
      <c r="I160" s="60">
        <v>1</v>
      </c>
      <c r="J160" s="60">
        <v>0</v>
      </c>
      <c r="K160" s="60">
        <v>0</v>
      </c>
      <c r="L160" s="60">
        <v>0</v>
      </c>
      <c r="M160" s="60">
        <v>1</v>
      </c>
      <c r="N160" s="60">
        <v>0</v>
      </c>
      <c r="O160" s="60"/>
      <c r="P160" s="60"/>
      <c r="Q160" s="60"/>
      <c r="R160" s="60"/>
      <c r="S160" s="60"/>
      <c r="T160" s="61">
        <f t="shared" si="4"/>
        <v>5</v>
      </c>
      <c r="U160" s="62"/>
      <c r="V160" s="63">
        <v>0.43958333333333327</v>
      </c>
      <c r="W160" s="64" t="s">
        <v>26</v>
      </c>
      <c r="X160" s="65"/>
      <c r="Y160" s="65"/>
      <c r="Z160" s="66"/>
      <c r="AA160" s="66"/>
      <c r="AB160" s="67"/>
      <c r="AC160" s="68" t="str">
        <f>TEXT( (V161-V160+0.00000000000001),"[hh].mm.ss")</f>
        <v>00.00.00</v>
      </c>
    </row>
    <row r="161" spans="1:29" ht="15.75" thickBot="1">
      <c r="A161" s="32" t="s">
        <v>27</v>
      </c>
      <c r="B161" s="33"/>
      <c r="C161" s="13"/>
      <c r="D161" s="14"/>
      <c r="E161" s="69">
        <v>0</v>
      </c>
      <c r="F161" s="69">
        <v>0</v>
      </c>
      <c r="G161" s="69">
        <v>0</v>
      </c>
      <c r="H161" s="69">
        <v>0</v>
      </c>
      <c r="I161" s="69">
        <v>5</v>
      </c>
      <c r="J161" s="69">
        <v>0</v>
      </c>
      <c r="K161" s="69">
        <v>0</v>
      </c>
      <c r="L161" s="69">
        <v>0</v>
      </c>
      <c r="M161" s="69">
        <v>0</v>
      </c>
      <c r="N161" s="69">
        <v>0</v>
      </c>
      <c r="O161" s="69"/>
      <c r="P161" s="69"/>
      <c r="Q161" s="69"/>
      <c r="R161" s="69"/>
      <c r="S161" s="69"/>
      <c r="T161" s="70">
        <f t="shared" si="4"/>
        <v>5</v>
      </c>
      <c r="U161" s="71"/>
      <c r="V161" s="72">
        <v>0.43958333333333327</v>
      </c>
      <c r="W161" s="73" t="s">
        <v>28</v>
      </c>
      <c r="X161" s="74"/>
      <c r="Y161" s="74"/>
      <c r="Z161" s="75"/>
      <c r="AA161" s="76"/>
      <c r="AB161" s="77"/>
      <c r="AC161" s="78" t="str">
        <f>TEXT(IF($E159="","",(IF($E160="",T159/(15-(COUNTIF($E159:$S159,""))),(IF($E161="",(T159+T160)/(30-(COUNTIF($E159:$S159,"")+COUNTIF($E160:$S160,""))), (T159+T160+T161)/(45-(COUNTIF($E159:$S159,"")+COUNTIF($E160:$S160,"")+COUNTIF($E161:$S161,"")))))))),"0,00")</f>
        <v>0,37</v>
      </c>
    </row>
    <row r="162" spans="1:29" ht="15.75" thickBot="1">
      <c r="A162" s="48">
        <v>135</v>
      </c>
      <c r="B162" s="49" t="s">
        <v>65</v>
      </c>
      <c r="C162" s="50" t="s">
        <v>66</v>
      </c>
      <c r="D162" s="50"/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/>
      <c r="P162" s="51"/>
      <c r="Q162" s="51"/>
      <c r="R162" s="51"/>
      <c r="S162" s="51"/>
      <c r="T162" s="52">
        <f t="shared" si="4"/>
        <v>0</v>
      </c>
      <c r="U162" s="53"/>
      <c r="V162" s="54">
        <f>SUM(T162:T164)+IF(ISNUMBER(U162),U162,0)+IF(ISNUMBER(U163),U163,0)+IF(ISNUMBER(U164),U164,0)</f>
        <v>14</v>
      </c>
      <c r="W162" s="55">
        <f>COUNTIF($E162:$S162,0)+COUNTIF($E163:$S163,0)+COUNTIF($E164:$S164,0)</f>
        <v>25</v>
      </c>
      <c r="X162" s="55">
        <f>COUNTIF($E162:$S162,1)+COUNTIF($E163:$S163,1)+COUNTIF($E164:$S164,1)</f>
        <v>2</v>
      </c>
      <c r="Y162" s="55">
        <f>COUNTIF($E162:$S162,2)+COUNTIF($E163:$S163,2)+COUNTIF($E164:$S164,2)</f>
        <v>1</v>
      </c>
      <c r="Z162" s="55">
        <f>COUNTIF($E162:$S162,3)+COUNTIF($E163:$S163,3)+COUNTIF($E164:$S164,3)</f>
        <v>0</v>
      </c>
      <c r="AA162" s="55">
        <f>COUNTIF($E162:$S162,5)+COUNTIF($E163:$S163,5)+COUNTIF($E164:$S164,5)</f>
        <v>2</v>
      </c>
      <c r="AB162" s="56">
        <f>COUNTIF($E162:$S162,"5*")+COUNTIF($E163:$S163,"5*")+COUNTIF($E164:$S164,"5*")</f>
        <v>0</v>
      </c>
      <c r="AC162" s="57">
        <f>COUNTIF($E162:$S162,20)+COUNTIF($E163:$S163,20)+COUNTIF($E164:$S164,20)</f>
        <v>0</v>
      </c>
    </row>
    <row r="163" spans="1:29" ht="16.5" thickBot="1">
      <c r="A163" s="58" t="s">
        <v>114</v>
      </c>
      <c r="B163" s="59" t="s">
        <v>24</v>
      </c>
      <c r="C163" s="59" t="s">
        <v>42</v>
      </c>
      <c r="D163" s="59"/>
      <c r="E163" s="60">
        <v>5</v>
      </c>
      <c r="F163" s="60">
        <v>0</v>
      </c>
      <c r="G163" s="60">
        <v>1</v>
      </c>
      <c r="H163" s="60">
        <v>0</v>
      </c>
      <c r="I163" s="60">
        <v>2</v>
      </c>
      <c r="J163" s="60">
        <v>0</v>
      </c>
      <c r="K163" s="60">
        <v>0</v>
      </c>
      <c r="L163" s="60">
        <v>0</v>
      </c>
      <c r="M163" s="60">
        <v>1</v>
      </c>
      <c r="N163" s="60">
        <v>0</v>
      </c>
      <c r="O163" s="60"/>
      <c r="P163" s="60"/>
      <c r="Q163" s="60"/>
      <c r="R163" s="60"/>
      <c r="S163" s="60"/>
      <c r="T163" s="61">
        <f t="shared" si="4"/>
        <v>9</v>
      </c>
      <c r="U163" s="62"/>
      <c r="V163" s="63">
        <v>0.4416666666666666</v>
      </c>
      <c r="W163" s="64" t="s">
        <v>26</v>
      </c>
      <c r="X163" s="65"/>
      <c r="Y163" s="65"/>
      <c r="Z163" s="66"/>
      <c r="AA163" s="66"/>
      <c r="AB163" s="67"/>
      <c r="AC163" s="68" t="str">
        <f>TEXT( (V164-V163+0.00000000000001),"[hh].mm.ss")</f>
        <v>02.27.12</v>
      </c>
    </row>
    <row r="164" spans="1:29" ht="15.75" thickBot="1">
      <c r="A164" s="32" t="s">
        <v>27</v>
      </c>
      <c r="B164" s="33"/>
      <c r="C164" s="13"/>
      <c r="D164" s="14"/>
      <c r="E164" s="69">
        <v>0</v>
      </c>
      <c r="F164" s="69">
        <v>0</v>
      </c>
      <c r="G164" s="69">
        <v>5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9"/>
      <c r="P164" s="69"/>
      <c r="Q164" s="69"/>
      <c r="R164" s="69"/>
      <c r="S164" s="69"/>
      <c r="T164" s="70">
        <f t="shared" si="4"/>
        <v>5</v>
      </c>
      <c r="U164" s="71"/>
      <c r="V164" s="72">
        <v>0.54388888888888887</v>
      </c>
      <c r="W164" s="73" t="s">
        <v>28</v>
      </c>
      <c r="X164" s="74"/>
      <c r="Y164" s="74"/>
      <c r="Z164" s="75"/>
      <c r="AA164" s="76"/>
      <c r="AB164" s="77"/>
      <c r="AC164" s="78" t="str">
        <f>TEXT(IF($E162="","",(IF($E163="",T162/(15-(COUNTIF($E162:$S162,""))),(IF($E164="",(T162+T163)/(30-(COUNTIF($E162:$S162,"")+COUNTIF($E163:$S163,""))), (T162+T163+T164)/(45-(COUNTIF($E162:$S162,"")+COUNTIF($E163:$S163,"")+COUNTIF($E164:$S164,"")))))))),"0,00")</f>
        <v>0,47</v>
      </c>
    </row>
    <row r="165" spans="1:29" ht="15.75" thickBot="1">
      <c r="A165" s="48">
        <v>104</v>
      </c>
      <c r="B165" s="49" t="s">
        <v>67</v>
      </c>
      <c r="C165" s="50" t="s">
        <v>68</v>
      </c>
      <c r="D165" s="50"/>
      <c r="E165" s="51">
        <v>0</v>
      </c>
      <c r="F165" s="51">
        <v>0</v>
      </c>
      <c r="G165" s="51">
        <v>0</v>
      </c>
      <c r="H165" s="51">
        <v>1</v>
      </c>
      <c r="I165" s="51">
        <v>5</v>
      </c>
      <c r="J165" s="51">
        <v>0</v>
      </c>
      <c r="K165" s="51">
        <v>0</v>
      </c>
      <c r="L165" s="51">
        <v>0</v>
      </c>
      <c r="M165" s="51">
        <v>3</v>
      </c>
      <c r="N165" s="51">
        <v>2</v>
      </c>
      <c r="O165" s="51"/>
      <c r="P165" s="51"/>
      <c r="Q165" s="51"/>
      <c r="R165" s="51"/>
      <c r="S165" s="51"/>
      <c r="T165" s="52">
        <f t="shared" si="4"/>
        <v>11</v>
      </c>
      <c r="U165" s="53"/>
      <c r="V165" s="54">
        <f>SUM(T165:T167)+IF(ISNUMBER(U165),U165,0)+IF(ISNUMBER(U166),U166,0)+IF(ISNUMBER(U167),U167,0)</f>
        <v>15</v>
      </c>
      <c r="W165" s="55">
        <f>COUNTIF($E165:$S165,0)+COUNTIF($E166:$S166,0)+COUNTIF($E167:$S167,0)</f>
        <v>23</v>
      </c>
      <c r="X165" s="55">
        <f>COUNTIF($E165:$S165,1)+COUNTIF($E166:$S166,1)+COUNTIF($E167:$S167,1)</f>
        <v>3</v>
      </c>
      <c r="Y165" s="55">
        <f>COUNTIF($E165:$S165,2)+COUNTIF($E166:$S166,2)+COUNTIF($E167:$S167,2)</f>
        <v>2</v>
      </c>
      <c r="Z165" s="55">
        <f>COUNTIF($E165:$S165,3)+COUNTIF($E166:$S166,3)+COUNTIF($E167:$S167,3)</f>
        <v>1</v>
      </c>
      <c r="AA165" s="55">
        <f>COUNTIF($E165:$S165,5)+COUNTIF($E166:$S166,5)+COUNTIF($E167:$S167,5)</f>
        <v>1</v>
      </c>
      <c r="AB165" s="56">
        <f>COUNTIF($E165:$S165,"5*")+COUNTIF($E166:$S166,"5*")+COUNTIF($E167:$S167,"5*")</f>
        <v>0</v>
      </c>
      <c r="AC165" s="57">
        <f>COUNTIF($E165:$S165,20)+COUNTIF($E166:$S166,20)+COUNTIF($E167:$S167,20)</f>
        <v>0</v>
      </c>
    </row>
    <row r="166" spans="1:29" ht="16.5" thickBot="1">
      <c r="A166" s="58" t="s">
        <v>115</v>
      </c>
      <c r="B166" s="59" t="s">
        <v>24</v>
      </c>
      <c r="C166" s="59" t="s">
        <v>70</v>
      </c>
      <c r="D166" s="59"/>
      <c r="E166" s="60">
        <v>0</v>
      </c>
      <c r="F166" s="60">
        <v>1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0">
        <v>0</v>
      </c>
      <c r="N166" s="60">
        <v>2</v>
      </c>
      <c r="O166" s="60"/>
      <c r="P166" s="60"/>
      <c r="Q166" s="60"/>
      <c r="R166" s="60"/>
      <c r="S166" s="60"/>
      <c r="T166" s="61">
        <f t="shared" si="4"/>
        <v>3</v>
      </c>
      <c r="U166" s="62"/>
      <c r="V166" s="63">
        <v>0.44097222222222215</v>
      </c>
      <c r="W166" s="64" t="s">
        <v>26</v>
      </c>
      <c r="X166" s="65"/>
      <c r="Y166" s="65"/>
      <c r="Z166" s="66"/>
      <c r="AA166" s="66"/>
      <c r="AB166" s="67"/>
      <c r="AC166" s="68" t="str">
        <f>TEXT( (V167-V166+0.00000000000001),"[hh].mm.ss")</f>
        <v>02.39.05</v>
      </c>
    </row>
    <row r="167" spans="1:29" ht="15.75" thickBot="1">
      <c r="A167" s="32" t="s">
        <v>27</v>
      </c>
      <c r="B167" s="33"/>
      <c r="C167" s="13"/>
      <c r="D167" s="14"/>
      <c r="E167" s="69">
        <v>0</v>
      </c>
      <c r="F167" s="69">
        <v>0</v>
      </c>
      <c r="G167" s="69">
        <v>0</v>
      </c>
      <c r="H167" s="69">
        <v>0</v>
      </c>
      <c r="I167" s="69">
        <v>0</v>
      </c>
      <c r="J167" s="69">
        <v>0</v>
      </c>
      <c r="K167" s="69">
        <v>0</v>
      </c>
      <c r="L167" s="69">
        <v>0</v>
      </c>
      <c r="M167" s="69">
        <v>0</v>
      </c>
      <c r="N167" s="69">
        <v>1</v>
      </c>
      <c r="O167" s="69"/>
      <c r="P167" s="69"/>
      <c r="Q167" s="69"/>
      <c r="R167" s="69"/>
      <c r="S167" s="69"/>
      <c r="T167" s="70">
        <f t="shared" si="4"/>
        <v>1</v>
      </c>
      <c r="U167" s="71"/>
      <c r="V167" s="72">
        <v>0.55144675925925923</v>
      </c>
      <c r="W167" s="73" t="s">
        <v>28</v>
      </c>
      <c r="X167" s="74"/>
      <c r="Y167" s="74"/>
      <c r="Z167" s="75"/>
      <c r="AA167" s="76"/>
      <c r="AB167" s="77"/>
      <c r="AC167" s="78" t="str">
        <f>TEXT(IF($E165="","",(IF($E166="",T165/(15-(COUNTIF($E165:$S165,""))),(IF($E167="",(T165+T166)/(30-(COUNTIF($E165:$S165,"")+COUNTIF($E166:$S166,""))), (T165+T166+T167)/(45-(COUNTIF($E165:$S165,"")+COUNTIF($E166:$S166,"")+COUNTIF($E167:$S167,"")))))))),"0,00")</f>
        <v>0,50</v>
      </c>
    </row>
    <row r="168" spans="1:29" ht="15.75" thickBot="1">
      <c r="A168" s="48">
        <v>105</v>
      </c>
      <c r="B168" s="49" t="s">
        <v>79</v>
      </c>
      <c r="C168" s="50" t="s">
        <v>80</v>
      </c>
      <c r="D168" s="50"/>
      <c r="E168" s="51">
        <v>0</v>
      </c>
      <c r="F168" s="51">
        <v>1</v>
      </c>
      <c r="G168" s="51">
        <v>1</v>
      </c>
      <c r="H168" s="51">
        <v>0</v>
      </c>
      <c r="I168" s="51">
        <v>0</v>
      </c>
      <c r="J168" s="51">
        <v>0</v>
      </c>
      <c r="K168" s="51">
        <v>1</v>
      </c>
      <c r="L168" s="51">
        <v>0</v>
      </c>
      <c r="M168" s="51">
        <v>1</v>
      </c>
      <c r="N168" s="51">
        <v>0</v>
      </c>
      <c r="O168" s="51"/>
      <c r="P168" s="51"/>
      <c r="Q168" s="51"/>
      <c r="R168" s="51"/>
      <c r="S168" s="51"/>
      <c r="T168" s="52">
        <f t="shared" si="4"/>
        <v>4</v>
      </c>
      <c r="U168" s="53"/>
      <c r="V168" s="54">
        <f>SUM(T168:T170)+IF(ISNUMBER(U168),U168,0)+IF(ISNUMBER(U169),U169,0)+IF(ISNUMBER(U170),U170,0)</f>
        <v>15</v>
      </c>
      <c r="W168" s="55">
        <f>COUNTIF($E168:$S168,0)+COUNTIF($E169:$S169,0)+COUNTIF($E170:$S170,0)</f>
        <v>19</v>
      </c>
      <c r="X168" s="55">
        <f>COUNTIF($E168:$S168,1)+COUNTIF($E169:$S169,1)+COUNTIF($E170:$S170,1)</f>
        <v>10</v>
      </c>
      <c r="Y168" s="55">
        <f>COUNTIF($E168:$S168,2)+COUNTIF($E169:$S169,2)+COUNTIF($E170:$S170,2)</f>
        <v>0</v>
      </c>
      <c r="Z168" s="55">
        <f>COUNTIF($E168:$S168,3)+COUNTIF($E169:$S169,3)+COUNTIF($E170:$S170,3)</f>
        <v>0</v>
      </c>
      <c r="AA168" s="55">
        <f>COUNTIF($E168:$S168,5)+COUNTIF($E169:$S169,5)+COUNTIF($E170:$S170,5)</f>
        <v>1</v>
      </c>
      <c r="AB168" s="56">
        <f>COUNTIF($E168:$S168,"5*")+COUNTIF($E169:$S169,"5*")+COUNTIF($E170:$S170,"5*")</f>
        <v>0</v>
      </c>
      <c r="AC168" s="57">
        <f>COUNTIF($E168:$S168,20)+COUNTIF($E169:$S169,20)+COUNTIF($E170:$S170,20)</f>
        <v>0</v>
      </c>
    </row>
    <row r="169" spans="1:29" ht="16.5" thickBot="1">
      <c r="A169" s="58" t="s">
        <v>116</v>
      </c>
      <c r="B169" s="59" t="s">
        <v>24</v>
      </c>
      <c r="C169" s="59" t="s">
        <v>25</v>
      </c>
      <c r="D169" s="59"/>
      <c r="E169" s="60">
        <v>1</v>
      </c>
      <c r="F169" s="60">
        <v>0</v>
      </c>
      <c r="G169" s="60">
        <v>1</v>
      </c>
      <c r="H169" s="60">
        <v>0</v>
      </c>
      <c r="I169" s="60">
        <v>5</v>
      </c>
      <c r="J169" s="60">
        <v>0</v>
      </c>
      <c r="K169" s="60">
        <v>0</v>
      </c>
      <c r="L169" s="60">
        <v>0</v>
      </c>
      <c r="M169" s="60">
        <v>0</v>
      </c>
      <c r="N169" s="60">
        <v>1</v>
      </c>
      <c r="O169" s="60"/>
      <c r="P169" s="60"/>
      <c r="Q169" s="60"/>
      <c r="R169" s="60"/>
      <c r="S169" s="60"/>
      <c r="T169" s="61">
        <f t="shared" si="4"/>
        <v>8</v>
      </c>
      <c r="U169" s="62"/>
      <c r="V169" s="63">
        <v>0.43888888888888883</v>
      </c>
      <c r="W169" s="64" t="s">
        <v>26</v>
      </c>
      <c r="X169" s="65"/>
      <c r="Y169" s="65"/>
      <c r="Z169" s="66"/>
      <c r="AA169" s="66"/>
      <c r="AB169" s="67"/>
      <c r="AC169" s="68" t="str">
        <f>TEXT( (V170-V169+0.00000000000001),"[hh].mm.ss")</f>
        <v>03.38.11</v>
      </c>
    </row>
    <row r="170" spans="1:29" ht="15.75" thickBot="1">
      <c r="A170" s="32" t="s">
        <v>27</v>
      </c>
      <c r="B170" s="33"/>
      <c r="C170" s="13"/>
      <c r="D170" s="14"/>
      <c r="E170" s="69">
        <v>0</v>
      </c>
      <c r="F170" s="69">
        <v>1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1</v>
      </c>
      <c r="M170" s="69">
        <v>1</v>
      </c>
      <c r="N170" s="69">
        <v>0</v>
      </c>
      <c r="O170" s="69"/>
      <c r="P170" s="69"/>
      <c r="Q170" s="69"/>
      <c r="R170" s="69"/>
      <c r="S170" s="69"/>
      <c r="T170" s="70">
        <f t="shared" si="4"/>
        <v>3</v>
      </c>
      <c r="U170" s="71"/>
      <c r="V170" s="72">
        <v>0.59040509259259266</v>
      </c>
      <c r="W170" s="73" t="s">
        <v>28</v>
      </c>
      <c r="X170" s="74"/>
      <c r="Y170" s="74"/>
      <c r="Z170" s="75"/>
      <c r="AA170" s="76"/>
      <c r="AB170" s="77"/>
      <c r="AC170" s="78" t="str">
        <f>TEXT(IF($E168="","",(IF($E169="",T168/(15-(COUNTIF($E168:$S168,""))),(IF($E170="",(T168+T169)/(30-(COUNTIF($E168:$S168,"")+COUNTIF($E169:$S169,""))), (T168+T169+T170)/(45-(COUNTIF($E168:$S168,"")+COUNTIF($E169:$S169,"")+COUNTIF($E170:$S170,"")))))))),"0,00")</f>
        <v>0,50</v>
      </c>
    </row>
    <row r="171" spans="1:29" ht="15.75" thickBot="1">
      <c r="A171" s="48">
        <v>107</v>
      </c>
      <c r="B171" s="49" t="s">
        <v>74</v>
      </c>
      <c r="C171" s="50" t="s">
        <v>75</v>
      </c>
      <c r="D171" s="50"/>
      <c r="E171" s="51">
        <v>1</v>
      </c>
      <c r="F171" s="51">
        <v>1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3</v>
      </c>
      <c r="O171" s="51"/>
      <c r="P171" s="51"/>
      <c r="Q171" s="51"/>
      <c r="R171" s="51"/>
      <c r="S171" s="51"/>
      <c r="T171" s="52">
        <f t="shared" si="4"/>
        <v>5</v>
      </c>
      <c r="U171" s="53"/>
      <c r="V171" s="54">
        <f>SUM(T171:T173)+IF(ISNUMBER(U171),U171,0)+IF(ISNUMBER(U172),U172,0)+IF(ISNUMBER(U173),U173,0)</f>
        <v>15</v>
      </c>
      <c r="W171" s="55">
        <f>COUNTIF($E171:$S171,0)+COUNTIF($E172:$S172,0)+COUNTIF($E173:$S173,0)</f>
        <v>19</v>
      </c>
      <c r="X171" s="55">
        <f>COUNTIF($E171:$S171,1)+COUNTIF($E172:$S172,1)+COUNTIF($E173:$S173,1)</f>
        <v>9</v>
      </c>
      <c r="Y171" s="55">
        <f>COUNTIF($E171:$S171,2)+COUNTIF($E172:$S172,2)+COUNTIF($E173:$S173,2)</f>
        <v>0</v>
      </c>
      <c r="Z171" s="55">
        <f>COUNTIF($E171:$S171,3)+COUNTIF($E172:$S172,3)+COUNTIF($E173:$S173,3)</f>
        <v>2</v>
      </c>
      <c r="AA171" s="55">
        <f>COUNTIF($E171:$S171,5)+COUNTIF($E172:$S172,5)+COUNTIF($E173:$S173,5)</f>
        <v>0</v>
      </c>
      <c r="AB171" s="56">
        <f>COUNTIF($E171:$S171,"5*")+COUNTIF($E172:$S172,"5*")+COUNTIF($E173:$S173,"5*")</f>
        <v>0</v>
      </c>
      <c r="AC171" s="57">
        <f>COUNTIF($E171:$S171,20)+COUNTIF($E172:$S172,20)+COUNTIF($E173:$S173,20)</f>
        <v>0</v>
      </c>
    </row>
    <row r="172" spans="1:29" ht="16.5" thickBot="1">
      <c r="A172" s="58" t="s">
        <v>117</v>
      </c>
      <c r="B172" s="59" t="s">
        <v>24</v>
      </c>
      <c r="C172" s="59" t="s">
        <v>25</v>
      </c>
      <c r="D172" s="59"/>
      <c r="E172" s="60">
        <v>0</v>
      </c>
      <c r="F172" s="60">
        <v>1</v>
      </c>
      <c r="G172" s="60">
        <v>0</v>
      </c>
      <c r="H172" s="60">
        <v>0</v>
      </c>
      <c r="I172" s="60">
        <v>3</v>
      </c>
      <c r="J172" s="60">
        <v>0</v>
      </c>
      <c r="K172" s="60">
        <v>1</v>
      </c>
      <c r="L172" s="60">
        <v>0</v>
      </c>
      <c r="M172" s="60">
        <v>0</v>
      </c>
      <c r="N172" s="60">
        <v>0</v>
      </c>
      <c r="O172" s="60"/>
      <c r="P172" s="60"/>
      <c r="Q172" s="60"/>
      <c r="R172" s="60"/>
      <c r="S172" s="60"/>
      <c r="T172" s="61">
        <f t="shared" si="4"/>
        <v>5</v>
      </c>
      <c r="U172" s="62"/>
      <c r="V172" s="63">
        <v>0.44027777777777771</v>
      </c>
      <c r="W172" s="64" t="s">
        <v>26</v>
      </c>
      <c r="X172" s="65"/>
      <c r="Y172" s="65"/>
      <c r="Z172" s="66"/>
      <c r="AA172" s="66"/>
      <c r="AB172" s="67"/>
      <c r="AC172" s="68" t="str">
        <f>TEXT( (V173-V172+0.00000000000001),"[hh].mm.ss")</f>
        <v>03.37.26</v>
      </c>
    </row>
    <row r="173" spans="1:29" ht="15.75" thickBot="1">
      <c r="A173" s="32" t="s">
        <v>27</v>
      </c>
      <c r="B173" s="33"/>
      <c r="C173" s="13"/>
      <c r="D173" s="14"/>
      <c r="E173" s="69">
        <v>1</v>
      </c>
      <c r="F173" s="69">
        <v>0</v>
      </c>
      <c r="G173" s="69">
        <v>0</v>
      </c>
      <c r="H173" s="69">
        <v>0</v>
      </c>
      <c r="I173" s="69">
        <v>1</v>
      </c>
      <c r="J173" s="69">
        <v>0</v>
      </c>
      <c r="K173" s="69">
        <v>1</v>
      </c>
      <c r="L173" s="69">
        <v>0</v>
      </c>
      <c r="M173" s="69">
        <v>1</v>
      </c>
      <c r="N173" s="69">
        <v>1</v>
      </c>
      <c r="O173" s="69"/>
      <c r="P173" s="69"/>
      <c r="Q173" s="69"/>
      <c r="R173" s="69"/>
      <c r="S173" s="69"/>
      <c r="T173" s="70">
        <f t="shared" si="4"/>
        <v>5</v>
      </c>
      <c r="U173" s="71"/>
      <c r="V173" s="72">
        <v>0.59127314814814813</v>
      </c>
      <c r="W173" s="73" t="s">
        <v>28</v>
      </c>
      <c r="X173" s="74"/>
      <c r="Y173" s="74"/>
      <c r="Z173" s="75"/>
      <c r="AA173" s="76"/>
      <c r="AB173" s="77"/>
      <c r="AC173" s="78" t="str">
        <f>TEXT(IF($E171="","",(IF($E172="",T171/(15-(COUNTIF($E171:$S171,""))),(IF($E173="",(T171+T172)/(30-(COUNTIF($E171:$S171,"")+COUNTIF($E172:$S172,""))), (T171+T172+T173)/(45-(COUNTIF($E171:$S171,"")+COUNTIF($E172:$S172,"")+COUNTIF($E173:$S173,"")))))))),"0,00")</f>
        <v>0,50</v>
      </c>
    </row>
    <row r="174" spans="1:29" ht="15.75" thickBot="1">
      <c r="A174" s="48">
        <v>117</v>
      </c>
      <c r="B174" s="49" t="s">
        <v>92</v>
      </c>
      <c r="C174" s="50" t="s">
        <v>93</v>
      </c>
      <c r="D174" s="50"/>
      <c r="E174" s="51">
        <v>0</v>
      </c>
      <c r="F174" s="51">
        <v>5</v>
      </c>
      <c r="G174" s="51">
        <v>3</v>
      </c>
      <c r="H174" s="51">
        <v>0</v>
      </c>
      <c r="I174" s="51">
        <v>1</v>
      </c>
      <c r="J174" s="51">
        <v>0</v>
      </c>
      <c r="K174" s="51">
        <v>0</v>
      </c>
      <c r="L174" s="51">
        <v>0</v>
      </c>
      <c r="M174" s="51">
        <v>0</v>
      </c>
      <c r="N174" s="51">
        <v>1</v>
      </c>
      <c r="O174" s="51"/>
      <c r="P174" s="51"/>
      <c r="Q174" s="51"/>
      <c r="R174" s="51"/>
      <c r="S174" s="51"/>
      <c r="T174" s="52">
        <f t="shared" si="4"/>
        <v>10</v>
      </c>
      <c r="U174" s="53"/>
      <c r="V174" s="54">
        <f>SUM(T174:T176)+IF(ISNUMBER(U174),U174,0)+IF(ISNUMBER(U175),U175,0)+IF(ISNUMBER(U176),U176,0)</f>
        <v>21</v>
      </c>
      <c r="W174" s="55">
        <f>COUNTIF($E174:$S174,0)+COUNTIF($E175:$S175,0)+COUNTIF($E176:$S176,0)</f>
        <v>22</v>
      </c>
      <c r="X174" s="55">
        <f>COUNTIF($E174:$S174,1)+COUNTIF($E175:$S175,1)+COUNTIF($E176:$S176,1)</f>
        <v>3</v>
      </c>
      <c r="Y174" s="55">
        <f>COUNTIF($E174:$S174,2)+COUNTIF($E175:$S175,2)+COUNTIF($E176:$S176,2)</f>
        <v>1</v>
      </c>
      <c r="Z174" s="55">
        <f>COUNTIF($E174:$S174,3)+COUNTIF($E175:$S175,3)+COUNTIF($E176:$S176,3)</f>
        <v>2</v>
      </c>
      <c r="AA174" s="55">
        <f>COUNTIF($E174:$S174,5)+COUNTIF($E175:$S175,5)+COUNTIF($E176:$S176,5)</f>
        <v>2</v>
      </c>
      <c r="AB174" s="56">
        <f>COUNTIF($E174:$S174,"5*")+COUNTIF($E175:$S175,"5*")+COUNTIF($E176:$S176,"5*")</f>
        <v>0</v>
      </c>
      <c r="AC174" s="57">
        <f>COUNTIF($E174:$S174,20)+COUNTIF($E175:$S175,20)+COUNTIF($E176:$S176,20)</f>
        <v>0</v>
      </c>
    </row>
    <row r="175" spans="1:29" ht="16.5" thickBot="1">
      <c r="A175" s="58" t="s">
        <v>118</v>
      </c>
      <c r="B175" s="59" t="s">
        <v>24</v>
      </c>
      <c r="C175" s="59" t="s">
        <v>25</v>
      </c>
      <c r="D175" s="59"/>
      <c r="E175" s="60">
        <v>2</v>
      </c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5</v>
      </c>
      <c r="M175" s="60">
        <v>3</v>
      </c>
      <c r="N175" s="60">
        <v>0</v>
      </c>
      <c r="O175" s="60"/>
      <c r="P175" s="60"/>
      <c r="Q175" s="60"/>
      <c r="R175" s="60"/>
      <c r="S175" s="60"/>
      <c r="T175" s="61">
        <f t="shared" ref="T175:T191" si="5">IF(E175="","",SUM(E175:S175)+(COUNTIF(E175:S175,"5*")*5))</f>
        <v>10</v>
      </c>
      <c r="U175" s="62"/>
      <c r="V175" s="63">
        <v>0.43611111111111106</v>
      </c>
      <c r="W175" s="64" t="s">
        <v>26</v>
      </c>
      <c r="X175" s="65"/>
      <c r="Y175" s="65"/>
      <c r="Z175" s="66"/>
      <c r="AA175" s="66"/>
      <c r="AB175" s="67"/>
      <c r="AC175" s="68" t="str">
        <f>TEXT( (V176-V175+0.00000000000001),"[hh].mm.ss")</f>
        <v>03.40.59</v>
      </c>
    </row>
    <row r="176" spans="1:29" ht="15.75" thickBot="1">
      <c r="A176" s="32" t="s">
        <v>27</v>
      </c>
      <c r="B176" s="33"/>
      <c r="C176" s="13"/>
      <c r="D176" s="14"/>
      <c r="E176" s="69">
        <v>1</v>
      </c>
      <c r="F176" s="69">
        <v>0</v>
      </c>
      <c r="G176" s="69">
        <v>0</v>
      </c>
      <c r="H176" s="69">
        <v>0</v>
      </c>
      <c r="I176" s="69">
        <v>0</v>
      </c>
      <c r="J176" s="69">
        <v>0</v>
      </c>
      <c r="K176" s="69">
        <v>0</v>
      </c>
      <c r="L176" s="69">
        <v>0</v>
      </c>
      <c r="M176" s="69">
        <v>0</v>
      </c>
      <c r="N176" s="69">
        <v>0</v>
      </c>
      <c r="O176" s="69"/>
      <c r="P176" s="69"/>
      <c r="Q176" s="69"/>
      <c r="R176" s="69"/>
      <c r="S176" s="69"/>
      <c r="T176" s="70">
        <f t="shared" si="5"/>
        <v>1</v>
      </c>
      <c r="U176" s="71"/>
      <c r="V176" s="72">
        <v>0.5895717592592592</v>
      </c>
      <c r="W176" s="73" t="s">
        <v>28</v>
      </c>
      <c r="X176" s="74"/>
      <c r="Y176" s="74"/>
      <c r="Z176" s="75"/>
      <c r="AA176" s="76"/>
      <c r="AB176" s="77"/>
      <c r="AC176" s="78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0,70</v>
      </c>
    </row>
    <row r="177" spans="1:29" ht="15.75" thickBot="1">
      <c r="A177" s="48">
        <v>110</v>
      </c>
      <c r="B177" s="49" t="s">
        <v>85</v>
      </c>
      <c r="C177" s="50" t="s">
        <v>38</v>
      </c>
      <c r="D177" s="50"/>
      <c r="E177" s="51">
        <v>0</v>
      </c>
      <c r="F177" s="51">
        <v>0</v>
      </c>
      <c r="G177" s="51">
        <v>0</v>
      </c>
      <c r="H177" s="51">
        <v>0</v>
      </c>
      <c r="I177" s="51">
        <v>1</v>
      </c>
      <c r="J177" s="51">
        <v>0</v>
      </c>
      <c r="K177" s="51">
        <v>1</v>
      </c>
      <c r="L177" s="51">
        <v>1</v>
      </c>
      <c r="M177" s="51">
        <v>2</v>
      </c>
      <c r="N177" s="51">
        <v>0</v>
      </c>
      <c r="O177" s="51"/>
      <c r="P177" s="51"/>
      <c r="Q177" s="51"/>
      <c r="R177" s="51"/>
      <c r="S177" s="51"/>
      <c r="T177" s="52">
        <f t="shared" si="5"/>
        <v>5</v>
      </c>
      <c r="U177" s="53"/>
      <c r="V177" s="54">
        <f>SUM(T177:T179)+IF(ISNUMBER(U177),U177,0)+IF(ISNUMBER(U178),U178,0)+IF(ISNUMBER(U179),U179,0)</f>
        <v>25</v>
      </c>
      <c r="W177" s="55">
        <f>COUNTIF($E177:$S177,0)+COUNTIF($E178:$S178,0)+COUNTIF($E179:$S179,0)</f>
        <v>18</v>
      </c>
      <c r="X177" s="55">
        <f>COUNTIF($E177:$S177,1)+COUNTIF($E178:$S178,1)+COUNTIF($E179:$S179,1)</f>
        <v>8</v>
      </c>
      <c r="Y177" s="55">
        <f>COUNTIF($E177:$S177,2)+COUNTIF($E178:$S178,2)+COUNTIF($E179:$S179,2)</f>
        <v>1</v>
      </c>
      <c r="Z177" s="55">
        <f>COUNTIF($E177:$S177,3)+COUNTIF($E178:$S178,3)+COUNTIF($E179:$S179,3)</f>
        <v>0</v>
      </c>
      <c r="AA177" s="55">
        <f>COUNTIF($E177:$S177,5)+COUNTIF($E178:$S178,5)+COUNTIF($E179:$S179,5)</f>
        <v>3</v>
      </c>
      <c r="AB177" s="56">
        <f>COUNTIF($E177:$S177,"5*")+COUNTIF($E178:$S178,"5*")+COUNTIF($E179:$S179,"5*")</f>
        <v>0</v>
      </c>
      <c r="AC177" s="57">
        <f>COUNTIF($E177:$S177,20)+COUNTIF($E178:$S178,20)+COUNTIF($E179:$S179,20)</f>
        <v>0</v>
      </c>
    </row>
    <row r="178" spans="1:29" ht="16.5" thickBot="1">
      <c r="A178" s="58" t="s">
        <v>119</v>
      </c>
      <c r="B178" s="59" t="s">
        <v>24</v>
      </c>
      <c r="C178" s="59" t="s">
        <v>25</v>
      </c>
      <c r="D178" s="59"/>
      <c r="E178" s="60">
        <v>0</v>
      </c>
      <c r="F178" s="60">
        <v>0</v>
      </c>
      <c r="G178" s="60">
        <v>0</v>
      </c>
      <c r="H178" s="60">
        <v>5</v>
      </c>
      <c r="I178" s="60">
        <v>1</v>
      </c>
      <c r="J178" s="60">
        <v>0</v>
      </c>
      <c r="K178" s="60">
        <v>1</v>
      </c>
      <c r="L178" s="60">
        <v>5</v>
      </c>
      <c r="M178" s="60">
        <v>1</v>
      </c>
      <c r="N178" s="60">
        <v>1</v>
      </c>
      <c r="O178" s="60"/>
      <c r="P178" s="60"/>
      <c r="Q178" s="60"/>
      <c r="R178" s="60"/>
      <c r="S178" s="60"/>
      <c r="T178" s="61">
        <f t="shared" si="5"/>
        <v>14</v>
      </c>
      <c r="U178" s="62"/>
      <c r="V178" s="63">
        <v>0.43749999999999994</v>
      </c>
      <c r="W178" s="64" t="s">
        <v>26</v>
      </c>
      <c r="X178" s="65"/>
      <c r="Y178" s="65"/>
      <c r="Z178" s="66"/>
      <c r="AA178" s="66"/>
      <c r="AB178" s="67"/>
      <c r="AC178" s="68" t="str">
        <f>TEXT( (V179-V178+0.00000000000001),"[hh].mm.ss")</f>
        <v>04.28.22</v>
      </c>
    </row>
    <row r="179" spans="1:29" ht="15.75" thickBot="1">
      <c r="A179" s="32" t="s">
        <v>27</v>
      </c>
      <c r="B179" s="33"/>
      <c r="C179" s="13"/>
      <c r="D179" s="14"/>
      <c r="E179" s="69">
        <v>0</v>
      </c>
      <c r="F179" s="69">
        <v>0</v>
      </c>
      <c r="G179" s="69">
        <v>0</v>
      </c>
      <c r="H179" s="69">
        <v>0</v>
      </c>
      <c r="I179" s="69">
        <v>5</v>
      </c>
      <c r="J179" s="69">
        <v>1</v>
      </c>
      <c r="K179" s="69">
        <v>0</v>
      </c>
      <c r="L179" s="69">
        <v>0</v>
      </c>
      <c r="M179" s="69">
        <v>0</v>
      </c>
      <c r="N179" s="69">
        <v>0</v>
      </c>
      <c r="O179" s="69"/>
      <c r="P179" s="69"/>
      <c r="Q179" s="69"/>
      <c r="R179" s="69"/>
      <c r="S179" s="69"/>
      <c r="T179" s="70">
        <f t="shared" si="5"/>
        <v>6</v>
      </c>
      <c r="U179" s="71"/>
      <c r="V179" s="72">
        <v>0.62386574074074075</v>
      </c>
      <c r="W179" s="73" t="s">
        <v>28</v>
      </c>
      <c r="X179" s="74"/>
      <c r="Y179" s="74"/>
      <c r="Z179" s="75"/>
      <c r="AA179" s="76"/>
      <c r="AB179" s="77"/>
      <c r="AC179" s="78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0,83</v>
      </c>
    </row>
    <row r="180" spans="1:29" ht="15.75" thickBot="1">
      <c r="A180" s="48">
        <v>115</v>
      </c>
      <c r="B180" s="49" t="s">
        <v>184</v>
      </c>
      <c r="C180" s="50" t="s">
        <v>154</v>
      </c>
      <c r="D180" s="50"/>
      <c r="E180" s="51">
        <v>3</v>
      </c>
      <c r="F180" s="51">
        <v>0</v>
      </c>
      <c r="G180" s="51">
        <v>0</v>
      </c>
      <c r="H180" s="51">
        <v>0</v>
      </c>
      <c r="I180" s="51">
        <v>3</v>
      </c>
      <c r="J180" s="51">
        <v>0</v>
      </c>
      <c r="K180" s="51">
        <v>1</v>
      </c>
      <c r="L180" s="51">
        <v>3</v>
      </c>
      <c r="M180" s="51">
        <v>3</v>
      </c>
      <c r="N180" s="51">
        <v>0</v>
      </c>
      <c r="O180" s="51"/>
      <c r="P180" s="51"/>
      <c r="Q180" s="51"/>
      <c r="R180" s="51"/>
      <c r="S180" s="51"/>
      <c r="T180" s="52">
        <f t="shared" si="5"/>
        <v>13</v>
      </c>
      <c r="U180" s="53"/>
      <c r="V180" s="54">
        <f>SUM(T180:T182)+IF(ISNUMBER(U180),U180,0)+IF(ISNUMBER(U181),U181,0)+IF(ISNUMBER(U182),U182,0)</f>
        <v>26</v>
      </c>
      <c r="W180" s="55">
        <f>COUNTIF($E180:$S180,0)+COUNTIF($E181:$S181,0)+COUNTIF($E182:$S182,0)</f>
        <v>17</v>
      </c>
      <c r="X180" s="55">
        <f>COUNTIF($E180:$S180,1)+COUNTIF($E181:$S181,1)+COUNTIF($E182:$S182,1)</f>
        <v>6</v>
      </c>
      <c r="Y180" s="55">
        <f>COUNTIF($E180:$S180,2)+COUNTIF($E181:$S181,2)+COUNTIF($E182:$S182,2)</f>
        <v>1</v>
      </c>
      <c r="Z180" s="55">
        <f>COUNTIF($E180:$S180,3)+COUNTIF($E181:$S181,3)+COUNTIF($E182:$S182,3)</f>
        <v>6</v>
      </c>
      <c r="AA180" s="55">
        <f>COUNTIF($E180:$S180,5)+COUNTIF($E181:$S181,5)+COUNTIF($E182:$S182,5)</f>
        <v>0</v>
      </c>
      <c r="AB180" s="56">
        <f>COUNTIF($E180:$S180,"5*")+COUNTIF($E181:$S181,"5*")+COUNTIF($E182:$S182,"5*")</f>
        <v>0</v>
      </c>
      <c r="AC180" s="57">
        <f>COUNTIF($E180:$S180,20)+COUNTIF($E181:$S181,20)+COUNTIF($E182:$S182,20)</f>
        <v>0</v>
      </c>
    </row>
    <row r="181" spans="1:29" ht="16.5" thickBot="1">
      <c r="A181" s="58" t="s">
        <v>120</v>
      </c>
      <c r="B181" s="59" t="s">
        <v>24</v>
      </c>
      <c r="C181" s="59" t="s">
        <v>25</v>
      </c>
      <c r="D181" s="59"/>
      <c r="E181" s="60">
        <v>0</v>
      </c>
      <c r="F181" s="60">
        <v>0</v>
      </c>
      <c r="G181" s="60">
        <v>0</v>
      </c>
      <c r="H181" s="60">
        <v>1</v>
      </c>
      <c r="I181" s="60">
        <v>0</v>
      </c>
      <c r="J181" s="60">
        <v>0</v>
      </c>
      <c r="K181" s="60">
        <v>1</v>
      </c>
      <c r="L181" s="60">
        <v>0</v>
      </c>
      <c r="M181" s="60">
        <v>3</v>
      </c>
      <c r="N181" s="60">
        <v>1</v>
      </c>
      <c r="O181" s="60"/>
      <c r="P181" s="60"/>
      <c r="Q181" s="60"/>
      <c r="R181" s="60"/>
      <c r="S181" s="60"/>
      <c r="T181" s="61">
        <f t="shared" si="5"/>
        <v>6</v>
      </c>
      <c r="U181" s="62"/>
      <c r="V181" s="63">
        <v>0.43472222222222218</v>
      </c>
      <c r="W181" s="64" t="s">
        <v>26</v>
      </c>
      <c r="X181" s="65"/>
      <c r="Y181" s="65"/>
      <c r="Z181" s="66"/>
      <c r="AA181" s="66"/>
      <c r="AB181" s="67"/>
      <c r="AC181" s="68" t="str">
        <f>TEXT( (V182-V181+0.00000000000001),"[hh].mm.ss")</f>
        <v>03.10.16</v>
      </c>
    </row>
    <row r="182" spans="1:29" ht="15.75" thickBot="1">
      <c r="A182" s="32" t="s">
        <v>27</v>
      </c>
      <c r="B182" s="33"/>
      <c r="C182" s="13"/>
      <c r="D182" s="14"/>
      <c r="E182" s="69">
        <v>0</v>
      </c>
      <c r="F182" s="69">
        <v>0</v>
      </c>
      <c r="G182" s="69">
        <v>0</v>
      </c>
      <c r="H182" s="69">
        <v>2</v>
      </c>
      <c r="I182" s="69">
        <v>1</v>
      </c>
      <c r="J182" s="69">
        <v>0</v>
      </c>
      <c r="K182" s="69">
        <v>0</v>
      </c>
      <c r="L182" s="69">
        <v>0</v>
      </c>
      <c r="M182" s="69">
        <v>3</v>
      </c>
      <c r="N182" s="69">
        <v>1</v>
      </c>
      <c r="O182" s="69"/>
      <c r="P182" s="69"/>
      <c r="Q182" s="69"/>
      <c r="R182" s="69"/>
      <c r="S182" s="69"/>
      <c r="T182" s="70">
        <f t="shared" si="5"/>
        <v>7</v>
      </c>
      <c r="U182" s="71"/>
      <c r="V182" s="72">
        <v>0.56685185185185183</v>
      </c>
      <c r="W182" s="73" t="s">
        <v>28</v>
      </c>
      <c r="X182" s="74"/>
      <c r="Y182" s="74"/>
      <c r="Z182" s="75"/>
      <c r="AA182" s="76"/>
      <c r="AB182" s="77"/>
      <c r="AC182" s="78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0,87</v>
      </c>
    </row>
    <row r="183" spans="1:29" ht="15.75" thickBot="1">
      <c r="A183" s="48">
        <v>137</v>
      </c>
      <c r="B183" s="49" t="s">
        <v>88</v>
      </c>
      <c r="C183" s="50" t="s">
        <v>80</v>
      </c>
      <c r="D183" s="50"/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1</v>
      </c>
      <c r="K183" s="51">
        <v>0</v>
      </c>
      <c r="L183" s="51">
        <v>1</v>
      </c>
      <c r="M183" s="51">
        <v>2</v>
      </c>
      <c r="N183" s="51">
        <v>5</v>
      </c>
      <c r="O183" s="51"/>
      <c r="P183" s="51"/>
      <c r="Q183" s="51"/>
      <c r="R183" s="51"/>
      <c r="S183" s="51"/>
      <c r="T183" s="52">
        <f t="shared" si="5"/>
        <v>9</v>
      </c>
      <c r="U183" s="53"/>
      <c r="V183" s="54">
        <f>SUM(T183:T185)+IF(ISNUMBER(U183),U183,0)+IF(ISNUMBER(U184),U184,0)+IF(ISNUMBER(U185),U185,0)</f>
        <v>27</v>
      </c>
      <c r="W183" s="55">
        <f>COUNTIF($E183:$S183,0)+COUNTIF($E184:$S184,0)+COUNTIF($E185:$S185,0)</f>
        <v>15</v>
      </c>
      <c r="X183" s="55">
        <f>COUNTIF($E183:$S183,1)+COUNTIF($E184:$S184,1)+COUNTIF($E185:$S185,1)</f>
        <v>8</v>
      </c>
      <c r="Y183" s="55">
        <f>COUNTIF($E183:$S183,2)+COUNTIF($E184:$S184,2)+COUNTIF($E185:$S185,2)</f>
        <v>4</v>
      </c>
      <c r="Z183" s="55">
        <f>COUNTIF($E183:$S183,3)+COUNTIF($E184:$S184,3)+COUNTIF($E185:$S185,3)</f>
        <v>2</v>
      </c>
      <c r="AA183" s="55">
        <f>COUNTIF($E183:$S183,5)+COUNTIF($E184:$S184,5)+COUNTIF($E185:$S185,5)</f>
        <v>1</v>
      </c>
      <c r="AB183" s="56">
        <f>COUNTIF($E183:$S183,"5*")+COUNTIF($E184:$S184,"5*")+COUNTIF($E185:$S185,"5*")</f>
        <v>0</v>
      </c>
      <c r="AC183" s="57">
        <f>COUNTIF($E183:$S183,20)+COUNTIF($E184:$S184,20)+COUNTIF($E185:$S185,20)</f>
        <v>0</v>
      </c>
    </row>
    <row r="184" spans="1:29" ht="16.5" thickBot="1">
      <c r="A184" s="58" t="s">
        <v>121</v>
      </c>
      <c r="B184" s="59" t="s">
        <v>24</v>
      </c>
      <c r="C184" s="59" t="s">
        <v>42</v>
      </c>
      <c r="D184" s="59"/>
      <c r="E184" s="60">
        <v>0</v>
      </c>
      <c r="F184" s="60">
        <v>3</v>
      </c>
      <c r="G184" s="60">
        <v>0</v>
      </c>
      <c r="H184" s="60">
        <v>1</v>
      </c>
      <c r="I184" s="60">
        <v>0</v>
      </c>
      <c r="J184" s="60">
        <v>1</v>
      </c>
      <c r="K184" s="60">
        <v>0</v>
      </c>
      <c r="L184" s="60">
        <v>0</v>
      </c>
      <c r="M184" s="60">
        <v>2</v>
      </c>
      <c r="N184" s="60">
        <v>1</v>
      </c>
      <c r="O184" s="60"/>
      <c r="P184" s="60"/>
      <c r="Q184" s="60"/>
      <c r="R184" s="60"/>
      <c r="S184" s="60"/>
      <c r="T184" s="61">
        <f t="shared" si="5"/>
        <v>8</v>
      </c>
      <c r="U184" s="62"/>
      <c r="V184" s="63">
        <v>0.4368055555555555</v>
      </c>
      <c r="W184" s="64" t="s">
        <v>26</v>
      </c>
      <c r="X184" s="65"/>
      <c r="Y184" s="65"/>
      <c r="Z184" s="66"/>
      <c r="AA184" s="66"/>
      <c r="AB184" s="67"/>
      <c r="AC184" s="68" t="str">
        <f>TEXT( (V185-V184+0.00000000000001),"[hh].mm.ss")</f>
        <v>04.31.51</v>
      </c>
    </row>
    <row r="185" spans="1:29" ht="15.75" thickBot="1">
      <c r="A185" s="32" t="s">
        <v>27</v>
      </c>
      <c r="B185" s="33"/>
      <c r="C185" s="13"/>
      <c r="D185" s="14"/>
      <c r="E185" s="69">
        <v>0</v>
      </c>
      <c r="F185" s="69">
        <v>1</v>
      </c>
      <c r="G185" s="69">
        <v>0</v>
      </c>
      <c r="H185" s="69">
        <v>2</v>
      </c>
      <c r="I185" s="69">
        <v>0</v>
      </c>
      <c r="J185" s="69">
        <v>1</v>
      </c>
      <c r="K185" s="69">
        <v>1</v>
      </c>
      <c r="L185" s="69">
        <v>0</v>
      </c>
      <c r="M185" s="69">
        <v>2</v>
      </c>
      <c r="N185" s="69">
        <v>3</v>
      </c>
      <c r="O185" s="69"/>
      <c r="P185" s="69"/>
      <c r="Q185" s="69"/>
      <c r="R185" s="69"/>
      <c r="S185" s="69"/>
      <c r="T185" s="70">
        <f t="shared" si="5"/>
        <v>10</v>
      </c>
      <c r="U185" s="71"/>
      <c r="V185" s="72">
        <v>0.62559027777777776</v>
      </c>
      <c r="W185" s="73" t="s">
        <v>28</v>
      </c>
      <c r="X185" s="74"/>
      <c r="Y185" s="74"/>
      <c r="Z185" s="75"/>
      <c r="AA185" s="76"/>
      <c r="AB185" s="77"/>
      <c r="AC185" s="78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0,90</v>
      </c>
    </row>
    <row r="186" spans="1:29" ht="15.75" thickBot="1">
      <c r="A186" s="48">
        <v>134</v>
      </c>
      <c r="B186" s="49" t="s">
        <v>48</v>
      </c>
      <c r="C186" s="50" t="s">
        <v>185</v>
      </c>
      <c r="D186" s="50"/>
      <c r="E186" s="51">
        <v>2</v>
      </c>
      <c r="F186" s="51">
        <v>1</v>
      </c>
      <c r="G186" s="51">
        <v>0</v>
      </c>
      <c r="H186" s="51">
        <v>1</v>
      </c>
      <c r="I186" s="51">
        <v>1</v>
      </c>
      <c r="J186" s="51">
        <v>5</v>
      </c>
      <c r="K186" s="51">
        <v>2</v>
      </c>
      <c r="L186" s="51">
        <v>0</v>
      </c>
      <c r="M186" s="51">
        <v>5</v>
      </c>
      <c r="N186" s="51">
        <v>2</v>
      </c>
      <c r="O186" s="51"/>
      <c r="P186" s="51"/>
      <c r="Q186" s="51"/>
      <c r="R186" s="51"/>
      <c r="S186" s="51"/>
      <c r="T186" s="52">
        <f t="shared" si="5"/>
        <v>19</v>
      </c>
      <c r="U186" s="53"/>
      <c r="V186" s="54">
        <f>SUM(T186:T188)+IF(ISNUMBER(U186),U186,0)+IF(ISNUMBER(U187),U187,0)+IF(ISNUMBER(U188),U188,0)</f>
        <v>44</v>
      </c>
      <c r="W186" s="55">
        <f>COUNTIF($E186:$S186,0)+COUNTIF($E187:$S187,0)+COUNTIF($E188:$S188,0)</f>
        <v>13</v>
      </c>
      <c r="X186" s="55">
        <f>COUNTIF($E186:$S186,1)+COUNTIF($E187:$S187,1)+COUNTIF($E188:$S188,1)</f>
        <v>6</v>
      </c>
      <c r="Y186" s="55">
        <f>COUNTIF($E186:$S186,2)+COUNTIF($E187:$S187,2)+COUNTIF($E188:$S188,2)</f>
        <v>3</v>
      </c>
      <c r="Z186" s="55">
        <f>COUNTIF($E186:$S186,3)+COUNTIF($E187:$S187,3)+COUNTIF($E188:$S188,3)</f>
        <v>4</v>
      </c>
      <c r="AA186" s="55">
        <f>COUNTIF($E186:$S186,5)+COUNTIF($E187:$S187,5)+COUNTIF($E188:$S188,5)</f>
        <v>4</v>
      </c>
      <c r="AB186" s="56">
        <f>COUNTIF($E186:$S186,"5*")+COUNTIF($E187:$S187,"5*")+COUNTIF($E188:$S188,"5*")</f>
        <v>0</v>
      </c>
      <c r="AC186" s="57">
        <f>COUNTIF($E186:$S186,20)+COUNTIF($E187:$S187,20)+COUNTIF($E188:$S188,20)</f>
        <v>0</v>
      </c>
    </row>
    <row r="187" spans="1:29" ht="16.5" thickBot="1">
      <c r="A187" s="58" t="s">
        <v>122</v>
      </c>
      <c r="B187" s="59" t="s">
        <v>24</v>
      </c>
      <c r="C187" s="59" t="s">
        <v>140</v>
      </c>
      <c r="D187" s="59"/>
      <c r="E187" s="60">
        <v>1</v>
      </c>
      <c r="F187" s="60">
        <v>5</v>
      </c>
      <c r="G187" s="60">
        <v>0</v>
      </c>
      <c r="H187" s="60">
        <v>0</v>
      </c>
      <c r="I187" s="60">
        <v>0</v>
      </c>
      <c r="J187" s="60">
        <v>1</v>
      </c>
      <c r="K187" s="60">
        <v>0</v>
      </c>
      <c r="L187" s="60">
        <v>1</v>
      </c>
      <c r="M187" s="60">
        <v>3</v>
      </c>
      <c r="N187" s="60">
        <v>3</v>
      </c>
      <c r="O187" s="60"/>
      <c r="P187" s="60"/>
      <c r="Q187" s="60"/>
      <c r="R187" s="60"/>
      <c r="S187" s="60"/>
      <c r="T187" s="61">
        <f t="shared" si="5"/>
        <v>14</v>
      </c>
      <c r="U187" s="62"/>
      <c r="V187" s="63">
        <v>0.43402777777777773</v>
      </c>
      <c r="W187" s="64" t="s">
        <v>26</v>
      </c>
      <c r="X187" s="65"/>
      <c r="Y187" s="65"/>
      <c r="Z187" s="66"/>
      <c r="AA187" s="66"/>
      <c r="AB187" s="67"/>
      <c r="AC187" s="68" t="str">
        <f>TEXT( (V188-V187+0.00000000000001),"[hh].mm.ss")</f>
        <v>03.54.52</v>
      </c>
    </row>
    <row r="188" spans="1:29" ht="15.75" thickBot="1">
      <c r="A188" s="32" t="s">
        <v>27</v>
      </c>
      <c r="B188" s="33"/>
      <c r="C188" s="13"/>
      <c r="D188" s="14"/>
      <c r="E188" s="69">
        <v>3</v>
      </c>
      <c r="F188" s="69">
        <v>0</v>
      </c>
      <c r="G188" s="69">
        <v>0</v>
      </c>
      <c r="H188" s="69">
        <v>0</v>
      </c>
      <c r="I188" s="69">
        <v>0</v>
      </c>
      <c r="J188" s="69">
        <v>0</v>
      </c>
      <c r="K188" s="69">
        <v>0</v>
      </c>
      <c r="L188" s="69">
        <v>0</v>
      </c>
      <c r="M188" s="69">
        <v>3</v>
      </c>
      <c r="N188" s="69">
        <v>5</v>
      </c>
      <c r="O188" s="69"/>
      <c r="P188" s="69"/>
      <c r="Q188" s="69"/>
      <c r="R188" s="69"/>
      <c r="S188" s="69"/>
      <c r="T188" s="70">
        <f t="shared" si="5"/>
        <v>11</v>
      </c>
      <c r="U188" s="71"/>
      <c r="V188" s="72">
        <v>0.59712962962962968</v>
      </c>
      <c r="W188" s="73" t="s">
        <v>28</v>
      </c>
      <c r="X188" s="74"/>
      <c r="Y188" s="74"/>
      <c r="Z188" s="75"/>
      <c r="AA188" s="76"/>
      <c r="AB188" s="77"/>
      <c r="AC188" s="78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1,47</v>
      </c>
    </row>
    <row r="189" spans="1:29" ht="15.75" thickBot="1">
      <c r="A189" s="48">
        <v>126</v>
      </c>
      <c r="B189" s="49" t="s">
        <v>96</v>
      </c>
      <c r="C189" s="50" t="s">
        <v>97</v>
      </c>
      <c r="D189" s="50"/>
      <c r="E189" s="51">
        <v>0</v>
      </c>
      <c r="F189" s="51">
        <v>2</v>
      </c>
      <c r="G189" s="51">
        <v>0</v>
      </c>
      <c r="H189" s="51">
        <v>0</v>
      </c>
      <c r="I189" s="51">
        <v>5</v>
      </c>
      <c r="J189" s="51">
        <v>2</v>
      </c>
      <c r="K189" s="51">
        <v>5</v>
      </c>
      <c r="L189" s="51">
        <v>0</v>
      </c>
      <c r="M189" s="51">
        <v>3</v>
      </c>
      <c r="N189" s="51">
        <v>5</v>
      </c>
      <c r="O189" s="51"/>
      <c r="P189" s="51"/>
      <c r="Q189" s="51"/>
      <c r="R189" s="51"/>
      <c r="S189" s="51"/>
      <c r="T189" s="52">
        <f t="shared" si="5"/>
        <v>22</v>
      </c>
      <c r="U189" s="53"/>
      <c r="V189" s="54">
        <f>SUM(T189:T191)+IF(ISNUMBER(U189),U189,0)+IF(ISNUMBER(U190),U190,0)+IF(ISNUMBER(U191),U191,0)</f>
        <v>80</v>
      </c>
      <c r="W189" s="55">
        <f>COUNTIF($E189:$S189,0)+COUNTIF($E190:$S190,0)+COUNTIF($E191:$S191,0)</f>
        <v>5</v>
      </c>
      <c r="X189" s="55">
        <f>COUNTIF($E189:$S189,1)+COUNTIF($E190:$S190,1)+COUNTIF($E191:$S191,1)</f>
        <v>1</v>
      </c>
      <c r="Y189" s="55">
        <f>COUNTIF($E189:$S189,2)+COUNTIF($E190:$S190,2)+COUNTIF($E191:$S191,2)</f>
        <v>7</v>
      </c>
      <c r="Z189" s="55">
        <f>COUNTIF($E189:$S189,3)+COUNTIF($E190:$S190,3)+COUNTIF($E191:$S191,3)</f>
        <v>10</v>
      </c>
      <c r="AA189" s="55">
        <f>COUNTIF($E189:$S189,5)+COUNTIF($E190:$S190,5)+COUNTIF($E191:$S191,5)</f>
        <v>7</v>
      </c>
      <c r="AB189" s="56">
        <f>COUNTIF($E189:$S189,"5*")+COUNTIF($E190:$S190,"5*")+COUNTIF($E191:$S191,"5*")</f>
        <v>0</v>
      </c>
      <c r="AC189" s="57">
        <f>COUNTIF($E189:$S189,20)+COUNTIF($E190:$S190,20)+COUNTIF($E191:$S191,20)</f>
        <v>0</v>
      </c>
    </row>
    <row r="190" spans="1:29" ht="16.5" thickBot="1">
      <c r="A190" s="58" t="s">
        <v>123</v>
      </c>
      <c r="B190" s="59" t="s">
        <v>47</v>
      </c>
      <c r="C190" s="59" t="s">
        <v>42</v>
      </c>
      <c r="D190" s="59"/>
      <c r="E190" s="60">
        <v>3</v>
      </c>
      <c r="F190" s="60">
        <v>3</v>
      </c>
      <c r="G190" s="60">
        <v>2</v>
      </c>
      <c r="H190" s="60">
        <v>3</v>
      </c>
      <c r="I190" s="60">
        <v>5</v>
      </c>
      <c r="J190" s="60">
        <v>3</v>
      </c>
      <c r="K190" s="60">
        <v>1</v>
      </c>
      <c r="L190" s="60">
        <v>0</v>
      </c>
      <c r="M190" s="60">
        <v>3</v>
      </c>
      <c r="N190" s="60">
        <v>3</v>
      </c>
      <c r="O190" s="60"/>
      <c r="P190" s="60"/>
      <c r="Q190" s="60"/>
      <c r="R190" s="60"/>
      <c r="S190" s="60"/>
      <c r="T190" s="61">
        <f t="shared" si="5"/>
        <v>26</v>
      </c>
      <c r="U190" s="62"/>
      <c r="V190" s="63">
        <v>0.43541666666666662</v>
      </c>
      <c r="W190" s="64" t="s">
        <v>26</v>
      </c>
      <c r="X190" s="65"/>
      <c r="Y190" s="65"/>
      <c r="Z190" s="66"/>
      <c r="AA190" s="66"/>
      <c r="AB190" s="67"/>
      <c r="AC190" s="68" t="str">
        <f>TEXT( (V191-V190+0.00000000000001),"[hh].mm.ss")</f>
        <v>03.19.00</v>
      </c>
    </row>
    <row r="191" spans="1:29" ht="15.75" thickBot="1">
      <c r="A191" s="32" t="s">
        <v>27</v>
      </c>
      <c r="B191" s="33"/>
      <c r="C191" s="13"/>
      <c r="D191" s="14"/>
      <c r="E191" s="69">
        <v>5</v>
      </c>
      <c r="F191" s="69">
        <v>3</v>
      </c>
      <c r="G191" s="69">
        <v>2</v>
      </c>
      <c r="H191" s="69">
        <v>3</v>
      </c>
      <c r="I191" s="69">
        <v>2</v>
      </c>
      <c r="J191" s="69">
        <v>5</v>
      </c>
      <c r="K191" s="69">
        <v>2</v>
      </c>
      <c r="L191" s="69">
        <v>5</v>
      </c>
      <c r="M191" s="69">
        <v>2</v>
      </c>
      <c r="N191" s="69">
        <v>3</v>
      </c>
      <c r="O191" s="69"/>
      <c r="P191" s="69"/>
      <c r="Q191" s="69"/>
      <c r="R191" s="69"/>
      <c r="S191" s="69"/>
      <c r="T191" s="70">
        <f t="shared" si="5"/>
        <v>32</v>
      </c>
      <c r="U191" s="71"/>
      <c r="V191" s="72">
        <v>0.57361111111111118</v>
      </c>
      <c r="W191" s="73" t="s">
        <v>28</v>
      </c>
      <c r="X191" s="74"/>
      <c r="Y191" s="74"/>
      <c r="Z191" s="75"/>
      <c r="AA191" s="76"/>
      <c r="AB191" s="77"/>
      <c r="AC191" s="78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2,67</v>
      </c>
    </row>
    <row r="192" spans="1:29" ht="15.75" thickTop="1">
      <c r="A192" s="41" t="s">
        <v>7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3"/>
      <c r="X192" s="43"/>
      <c r="Y192" s="43"/>
      <c r="Z192" s="43"/>
      <c r="AA192" s="43"/>
      <c r="AB192" s="43"/>
      <c r="AC192" s="44"/>
    </row>
    <row r="193" spans="1:29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6"/>
      <c r="X193" s="46"/>
      <c r="Y193" s="46"/>
      <c r="Z193" s="46"/>
      <c r="AA193" s="46"/>
      <c r="AB193" s="46"/>
      <c r="AC193" s="47"/>
    </row>
    <row r="194" spans="1:29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6"/>
      <c r="X194" s="46"/>
      <c r="Y194" s="46"/>
      <c r="Z194" s="46"/>
      <c r="AA194" s="46"/>
      <c r="AB194" s="46"/>
      <c r="AC194" s="47"/>
    </row>
    <row r="195" spans="1:29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6"/>
      <c r="X195" s="46"/>
      <c r="Y195" s="46"/>
      <c r="Z195" s="46"/>
      <c r="AA195" s="46"/>
      <c r="AB195" s="46"/>
      <c r="AC195" s="47"/>
    </row>
    <row r="196" spans="1:29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6"/>
      <c r="X196" s="46"/>
      <c r="Y196" s="46"/>
      <c r="Z196" s="46"/>
      <c r="AA196" s="46"/>
      <c r="AB196" s="46"/>
      <c r="AC196" s="47"/>
    </row>
    <row r="197" spans="1:29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6"/>
      <c r="X197" s="46"/>
      <c r="Y197" s="46"/>
      <c r="Z197" s="46"/>
      <c r="AA197" s="46"/>
      <c r="AB197" s="46"/>
      <c r="AC197" s="47"/>
    </row>
    <row r="198" spans="1:29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6"/>
      <c r="X198" s="46"/>
      <c r="Y198" s="46"/>
      <c r="Z198" s="46"/>
      <c r="AA198" s="46"/>
      <c r="AB198" s="46"/>
      <c r="AC198" s="47"/>
    </row>
    <row r="199" spans="1:29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6"/>
      <c r="X199" s="46"/>
      <c r="Y199" s="46"/>
      <c r="Z199" s="46"/>
      <c r="AA199" s="46"/>
      <c r="AB199" s="46"/>
      <c r="AC199" s="47"/>
    </row>
    <row r="200" spans="1:29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6"/>
      <c r="X200" s="46"/>
      <c r="Y200" s="46"/>
      <c r="Z200" s="46"/>
      <c r="AA200" s="46"/>
      <c r="AB200" s="46"/>
      <c r="AC200" s="47"/>
    </row>
    <row r="201" spans="1:29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6"/>
      <c r="X201" s="46"/>
      <c r="Y201" s="46"/>
      <c r="Z201" s="46"/>
      <c r="AA201" s="46"/>
      <c r="AB201" s="46"/>
      <c r="AC201" s="47"/>
    </row>
  </sheetData>
  <mergeCells count="6">
    <mergeCell ref="B106:AB106"/>
    <mergeCell ref="A1:AC1"/>
    <mergeCell ref="C2:AA2"/>
    <mergeCell ref="B3:AB3"/>
    <mergeCell ref="A104:AC104"/>
    <mergeCell ref="C105:AA105"/>
  </mergeCells>
  <pageMargins left="0.7" right="0.7" top="0.78740157499999996" bottom="0.78740157499999996" header="0.3" footer="0.3"/>
  <pageSetup paperSize="9" scale="77" orientation="landscape" r:id="rId1"/>
  <rowBreaks count="5" manualBreakCount="5">
    <brk id="34" max="28" man="1"/>
    <brk id="73" max="28" man="1"/>
    <brk id="103" max="16383" man="1"/>
    <brk id="137" max="28" man="1"/>
    <brk id="1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22"/>
  <sheetViews>
    <sheetView topLeftCell="A82" zoomScale="90" zoomScaleNormal="90" workbookViewId="0">
      <selection activeCell="B112" sqref="B112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1.28515625" customWidth="1"/>
    <col min="23" max="29" width="4.5703125" customWidth="1"/>
  </cols>
  <sheetData>
    <row r="1" spans="1:29" ht="50.25" thickTop="1">
      <c r="A1" s="82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2"/>
      <c r="C2" s="85" t="s">
        <v>9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3" t="s">
        <v>11</v>
      </c>
      <c r="AC2" s="4"/>
    </row>
    <row r="3" spans="1:29" ht="34.5">
      <c r="A3" s="5"/>
      <c r="B3" s="81" t="s">
        <v>16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6">
        <v>5</v>
      </c>
    </row>
    <row r="4" spans="1:29" ht="15.75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 t="s">
        <v>20</v>
      </c>
      <c r="AB4" s="10"/>
      <c r="AC4" s="11"/>
    </row>
    <row r="5" spans="1:29" ht="16.5" thickBot="1">
      <c r="A5" s="1"/>
      <c r="B5" s="12" t="s">
        <v>18</v>
      </c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17</v>
      </c>
      <c r="P5" s="14"/>
      <c r="Q5" s="14"/>
      <c r="R5" s="14"/>
      <c r="S5" s="14"/>
      <c r="T5" s="16"/>
      <c r="U5" s="16"/>
      <c r="V5" s="17">
        <v>42896</v>
      </c>
      <c r="W5" s="18"/>
      <c r="X5" s="18"/>
      <c r="Y5" s="18"/>
      <c r="Z5" s="16"/>
      <c r="AA5" s="19" t="s">
        <v>19</v>
      </c>
      <c r="AB5" s="20"/>
      <c r="AC5" s="21"/>
    </row>
    <row r="6" spans="1:29">
      <c r="A6" s="22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1</v>
      </c>
      <c r="U6" s="26"/>
      <c r="V6" s="27"/>
      <c r="W6" s="28" t="s">
        <v>2</v>
      </c>
      <c r="X6" s="29"/>
      <c r="Y6" s="29"/>
      <c r="Z6" s="30"/>
      <c r="AA6" s="30"/>
      <c r="AB6" s="30"/>
      <c r="AC6" s="31"/>
    </row>
    <row r="7" spans="1:29" ht="15.75" thickBot="1">
      <c r="A7" s="32"/>
      <c r="B7" s="33"/>
      <c r="C7" s="33"/>
      <c r="D7" s="33"/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5" t="s">
        <v>3</v>
      </c>
      <c r="U7" s="35" t="s">
        <v>4</v>
      </c>
      <c r="V7" s="36" t="s">
        <v>5</v>
      </c>
      <c r="W7" s="37">
        <v>0</v>
      </c>
      <c r="X7" s="38">
        <v>1</v>
      </c>
      <c r="Y7" s="38">
        <v>2</v>
      </c>
      <c r="Z7" s="38">
        <v>3</v>
      </c>
      <c r="AA7" s="38">
        <v>5</v>
      </c>
      <c r="AB7" s="39" t="s">
        <v>6</v>
      </c>
      <c r="AC7" s="40">
        <v>20</v>
      </c>
    </row>
    <row r="8" spans="1:29" ht="15.75" thickBot="1">
      <c r="A8" s="48">
        <v>213</v>
      </c>
      <c r="B8" s="49" t="s">
        <v>128</v>
      </c>
      <c r="C8" s="50" t="s">
        <v>129</v>
      </c>
      <c r="D8" s="50"/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1</v>
      </c>
      <c r="O8" s="51"/>
      <c r="P8" s="51"/>
      <c r="Q8" s="51"/>
      <c r="R8" s="51"/>
      <c r="S8" s="51"/>
      <c r="T8" s="52">
        <f t="shared" ref="T8:T39" si="0">IF(E8="","",SUM(E8:S8)+(COUNTIF(E8:S8,"5*")*5))</f>
        <v>1</v>
      </c>
      <c r="U8" s="53"/>
      <c r="V8" s="54">
        <f>SUM(T8:T10)+IF(ISNUMBER(U8),U8,0)+IF(ISNUMBER(U9),U9,0)+IF(ISNUMBER(U10),U10,0)</f>
        <v>2</v>
      </c>
      <c r="W8" s="55">
        <f>COUNTIF($E8:$S8,0)+COUNTIF($E9:$S9,0)+COUNTIF($E10:$S10,0)</f>
        <v>28</v>
      </c>
      <c r="X8" s="55">
        <f>COUNTIF($E8:$S8,1)+COUNTIF($E9:$S9,1)+COUNTIF($E10:$S10,1)</f>
        <v>2</v>
      </c>
      <c r="Y8" s="55">
        <f>COUNTIF($E8:$S8,2)+COUNTIF($E9:$S9,2)+COUNTIF($E10:$S10,2)</f>
        <v>0</v>
      </c>
      <c r="Z8" s="55">
        <f>COUNTIF($E8:$S8,3)+COUNTIF($E9:$S9,3)+COUNTIF($E10:$S10,3)</f>
        <v>0</v>
      </c>
      <c r="AA8" s="55">
        <f>COUNTIF($E8:$S8,5)+COUNTIF($E9:$S9,5)+COUNTIF($E10:$S10,5)</f>
        <v>0</v>
      </c>
      <c r="AB8" s="56">
        <f>COUNTIF($E8:$S8,"5*")+COUNTIF($E9:$S9,"5*")+COUNTIF($E10:$S10,"5*")</f>
        <v>0</v>
      </c>
      <c r="AC8" s="57">
        <f>COUNTIF($E8:$S8,20)+COUNTIF($E9:$S9,20)+COUNTIF($E10:$S10,20)</f>
        <v>0</v>
      </c>
    </row>
    <row r="9" spans="1:29" ht="16.5" thickBot="1">
      <c r="A9" s="58" t="s">
        <v>23</v>
      </c>
      <c r="B9" s="59" t="s">
        <v>24</v>
      </c>
      <c r="C9" s="59" t="s">
        <v>25</v>
      </c>
      <c r="D9" s="59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1</v>
      </c>
      <c r="O9" s="60"/>
      <c r="P9" s="60"/>
      <c r="Q9" s="60"/>
      <c r="R9" s="60"/>
      <c r="S9" s="60"/>
      <c r="T9" s="61">
        <f t="shared" si="0"/>
        <v>1</v>
      </c>
      <c r="U9" s="62"/>
      <c r="V9" s="63">
        <v>0.46388888888888885</v>
      </c>
      <c r="W9" s="64" t="s">
        <v>26</v>
      </c>
      <c r="X9" s="65"/>
      <c r="Y9" s="65"/>
      <c r="Z9" s="66"/>
      <c r="AA9" s="66"/>
      <c r="AB9" s="67"/>
      <c r="AC9" s="68" t="str">
        <f>TEXT( (V10-V9+0.00000000000001),"[hh].mm.ss")</f>
        <v>03.49.01</v>
      </c>
    </row>
    <row r="10" spans="1:29" ht="15.75" thickBot="1">
      <c r="A10" s="32" t="s">
        <v>27</v>
      </c>
      <c r="B10" s="33"/>
      <c r="C10" s="13"/>
      <c r="D10" s="14"/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/>
      <c r="P10" s="69"/>
      <c r="Q10" s="69"/>
      <c r="R10" s="69"/>
      <c r="S10" s="69"/>
      <c r="T10" s="70">
        <f t="shared" si="0"/>
        <v>0</v>
      </c>
      <c r="U10" s="71"/>
      <c r="V10" s="72">
        <v>0.62292824074074071</v>
      </c>
      <c r="W10" s="73" t="s">
        <v>28</v>
      </c>
      <c r="X10" s="74"/>
      <c r="Y10" s="74"/>
      <c r="Z10" s="75"/>
      <c r="AA10" s="76"/>
      <c r="AB10" s="77"/>
      <c r="AC10" s="78" t="str">
        <f>TEXT(IF($E8="","",(IF($E9="",T8/(15-(COUNTIF($E8:$S8,""))),(IF($E10="",(T8+T9)/(30-(COUNTIF($E8:$S8,"")+COUNTIF($E9:$S9,""))), (T8+T9+T10)/(45-(COUNTIF($E8:$S8,"")+COUNTIF($E9:$S9,"")+COUNTIF($E10:$S10,"")))))))),"0,00")</f>
        <v>0,07</v>
      </c>
    </row>
    <row r="11" spans="1:29" ht="15.75" thickBot="1">
      <c r="A11" s="48">
        <v>236</v>
      </c>
      <c r="B11" s="49" t="s">
        <v>130</v>
      </c>
      <c r="C11" s="50" t="s">
        <v>131</v>
      </c>
      <c r="D11" s="50"/>
      <c r="E11" s="51">
        <v>0</v>
      </c>
      <c r="F11" s="51">
        <v>0</v>
      </c>
      <c r="G11" s="51">
        <v>0</v>
      </c>
      <c r="H11" s="51">
        <v>0</v>
      </c>
      <c r="I11" s="51">
        <v>1</v>
      </c>
      <c r="J11" s="51">
        <v>0</v>
      </c>
      <c r="K11" s="51">
        <v>1</v>
      </c>
      <c r="L11" s="51">
        <v>1</v>
      </c>
      <c r="M11" s="51">
        <v>1</v>
      </c>
      <c r="N11" s="51">
        <v>0</v>
      </c>
      <c r="O11" s="51"/>
      <c r="P11" s="51"/>
      <c r="Q11" s="51"/>
      <c r="R11" s="51"/>
      <c r="S11" s="51"/>
      <c r="T11" s="52">
        <f t="shared" si="0"/>
        <v>4</v>
      </c>
      <c r="U11" s="53"/>
      <c r="V11" s="54">
        <f>SUM(T11:T13)+IF(ISNUMBER(U11),U11,0)+IF(ISNUMBER(U12),U12,0)+IF(ISNUMBER(U13),U13,0)</f>
        <v>4</v>
      </c>
      <c r="W11" s="55">
        <f>COUNTIF($E11:$S11,0)+COUNTIF($E12:$S12,0)+COUNTIF($E13:$S13,0)</f>
        <v>26</v>
      </c>
      <c r="X11" s="55">
        <f>COUNTIF($E11:$S11,1)+COUNTIF($E12:$S12,1)+COUNTIF($E13:$S13,1)</f>
        <v>4</v>
      </c>
      <c r="Y11" s="55">
        <f>COUNTIF($E11:$S11,2)+COUNTIF($E12:$S12,2)+COUNTIF($E13:$S13,2)</f>
        <v>0</v>
      </c>
      <c r="Z11" s="55">
        <f>COUNTIF($E11:$S11,3)+COUNTIF($E12:$S12,3)+COUNTIF($E13:$S13,3)</f>
        <v>0</v>
      </c>
      <c r="AA11" s="55">
        <f>COUNTIF($E11:$S11,5)+COUNTIF($E12:$S12,5)+COUNTIF($E13:$S13,5)</f>
        <v>0</v>
      </c>
      <c r="AB11" s="56">
        <f>COUNTIF($E11:$S11,"5*")+COUNTIF($E12:$S12,"5*")+COUNTIF($E13:$S13,"5*")</f>
        <v>0</v>
      </c>
      <c r="AC11" s="57">
        <f>COUNTIF($E11:$S11,20)+COUNTIF($E12:$S12,20)+COUNTIF($E13:$S13,20)</f>
        <v>0</v>
      </c>
    </row>
    <row r="12" spans="1:29" ht="16.5" thickBot="1">
      <c r="A12" s="58" t="s">
        <v>31</v>
      </c>
      <c r="B12" s="59" t="s">
        <v>24</v>
      </c>
      <c r="C12" s="59" t="s">
        <v>25</v>
      </c>
      <c r="D12" s="59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0</v>
      </c>
      <c r="U12" s="62"/>
      <c r="V12" s="63">
        <v>0.46944444444444439</v>
      </c>
      <c r="W12" s="64" t="s">
        <v>26</v>
      </c>
      <c r="X12" s="65"/>
      <c r="Y12" s="65"/>
      <c r="Z12" s="66"/>
      <c r="AA12" s="66"/>
      <c r="AB12" s="67"/>
      <c r="AC12" s="68" t="str">
        <f>TEXT( (V13-V12+0.00000000000001),"[hh].mm.ss")</f>
        <v>04.02.52</v>
      </c>
    </row>
    <row r="13" spans="1:29" ht="15.75" thickBot="1">
      <c r="A13" s="32" t="s">
        <v>27</v>
      </c>
      <c r="B13" s="33"/>
      <c r="C13" s="13"/>
      <c r="D13" s="14"/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/>
      <c r="P13" s="69"/>
      <c r="Q13" s="69"/>
      <c r="R13" s="69"/>
      <c r="S13" s="69"/>
      <c r="T13" s="70">
        <f t="shared" si="0"/>
        <v>0</v>
      </c>
      <c r="U13" s="71"/>
      <c r="V13" s="72">
        <v>0.63810185185185186</v>
      </c>
      <c r="W13" s="73" t="s">
        <v>28</v>
      </c>
      <c r="X13" s="74"/>
      <c r="Y13" s="74"/>
      <c r="Z13" s="75"/>
      <c r="AA13" s="76"/>
      <c r="AB13" s="77"/>
      <c r="AC13" s="78" t="str">
        <f>TEXT(IF($E11="","",(IF($E12="",T11/(15-(COUNTIF($E11:$S11,""))),(IF($E13="",(T11+T12)/(30-(COUNTIF($E11:$S11,"")+COUNTIF($E12:$S12,""))), (T11+T12+T13)/(45-(COUNTIF($E11:$S11,"")+COUNTIF($E12:$S12,"")+COUNTIF($E13:$S13,"")))))))),"0,00")</f>
        <v>0,13</v>
      </c>
    </row>
    <row r="14" spans="1:29" ht="15.75" thickBot="1">
      <c r="A14" s="48">
        <v>208</v>
      </c>
      <c r="B14" s="49" t="s">
        <v>132</v>
      </c>
      <c r="C14" s="50" t="s">
        <v>133</v>
      </c>
      <c r="D14" s="50"/>
      <c r="E14" s="51">
        <v>0</v>
      </c>
      <c r="F14" s="51">
        <v>1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5</v>
      </c>
      <c r="O14" s="51"/>
      <c r="P14" s="51"/>
      <c r="Q14" s="51"/>
      <c r="R14" s="51"/>
      <c r="S14" s="51"/>
      <c r="T14" s="52">
        <f t="shared" si="0"/>
        <v>6</v>
      </c>
      <c r="U14" s="53"/>
      <c r="V14" s="54">
        <f>SUM(T14:T16)+IF(ISNUMBER(U14),U14,0)+IF(ISNUMBER(U15),U15,0)+IF(ISNUMBER(U16),U16,0)</f>
        <v>6</v>
      </c>
      <c r="W14" s="55">
        <f>COUNTIF($E14:$S14,0)+COUNTIF($E15:$S15,0)+COUNTIF($E16:$S16,0)</f>
        <v>28</v>
      </c>
      <c r="X14" s="55">
        <f>COUNTIF($E14:$S14,1)+COUNTIF($E15:$S15,1)+COUNTIF($E16:$S16,1)</f>
        <v>1</v>
      </c>
      <c r="Y14" s="55">
        <f>COUNTIF($E14:$S14,2)+COUNTIF($E15:$S15,2)+COUNTIF($E16:$S16,2)</f>
        <v>0</v>
      </c>
      <c r="Z14" s="55">
        <f>COUNTIF($E14:$S14,3)+COUNTIF($E15:$S15,3)+COUNTIF($E16:$S16,3)</f>
        <v>0</v>
      </c>
      <c r="AA14" s="55">
        <f>COUNTIF($E14:$S14,5)+COUNTIF($E15:$S15,5)+COUNTIF($E16:$S16,5)</f>
        <v>1</v>
      </c>
      <c r="AB14" s="56">
        <f>COUNTIF($E14:$S14,"5*")+COUNTIF($E15:$S15,"5*")+COUNTIF($E16:$S16,"5*")</f>
        <v>0</v>
      </c>
      <c r="AC14" s="57">
        <f>COUNTIF($E14:$S14,20)+COUNTIF($E15:$S15,20)+COUNTIF($E16:$S16,20)</f>
        <v>0</v>
      </c>
    </row>
    <row r="15" spans="1:29" ht="16.5" thickBot="1">
      <c r="A15" s="58" t="s">
        <v>33</v>
      </c>
      <c r="B15" s="59" t="s">
        <v>24</v>
      </c>
      <c r="C15" s="59" t="s">
        <v>25</v>
      </c>
      <c r="D15" s="59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/>
      <c r="P15" s="60"/>
      <c r="Q15" s="60"/>
      <c r="R15" s="60"/>
      <c r="S15" s="60"/>
      <c r="T15" s="61">
        <f t="shared" si="0"/>
        <v>0</v>
      </c>
      <c r="U15" s="62"/>
      <c r="V15" s="63">
        <v>0.47638888888888881</v>
      </c>
      <c r="W15" s="64" t="s">
        <v>26</v>
      </c>
      <c r="X15" s="65"/>
      <c r="Y15" s="65"/>
      <c r="Z15" s="66"/>
      <c r="AA15" s="66"/>
      <c r="AB15" s="67"/>
      <c r="AC15" s="68" t="str">
        <f>TEXT( (V16-V15+0.00000000000001),"[hh].mm.ss")</f>
        <v>03.39.39</v>
      </c>
    </row>
    <row r="16" spans="1:29" ht="15.75" thickBot="1">
      <c r="A16" s="32" t="s">
        <v>27</v>
      </c>
      <c r="B16" s="33"/>
      <c r="C16" s="13"/>
      <c r="D16" s="14"/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/>
      <c r="P16" s="69"/>
      <c r="Q16" s="69"/>
      <c r="R16" s="69"/>
      <c r="S16" s="69"/>
      <c r="T16" s="70">
        <f t="shared" si="0"/>
        <v>0</v>
      </c>
      <c r="U16" s="71"/>
      <c r="V16" s="72">
        <v>0.62892361111111106</v>
      </c>
      <c r="W16" s="73" t="s">
        <v>28</v>
      </c>
      <c r="X16" s="74"/>
      <c r="Y16" s="74"/>
      <c r="Z16" s="75"/>
      <c r="AA16" s="76"/>
      <c r="AB16" s="77"/>
      <c r="AC16" s="78" t="str">
        <f>TEXT(IF($E14="","",(IF($E15="",T14/(15-(COUNTIF($E14:$S14,""))),(IF($E16="",(T14+T15)/(30-(COUNTIF($E14:$S14,"")+COUNTIF($E15:$S15,""))), (T14+T15+T16)/(45-(COUNTIF($E14:$S14,"")+COUNTIF($E15:$S15,"")+COUNTIF($E16:$S16,"")))))))),"0,00")</f>
        <v>0,20</v>
      </c>
    </row>
    <row r="17" spans="1:29" ht="15.75" thickBot="1">
      <c r="A17" s="48">
        <v>207</v>
      </c>
      <c r="B17" s="49" t="s">
        <v>134</v>
      </c>
      <c r="C17" s="50" t="s">
        <v>135</v>
      </c>
      <c r="D17" s="50"/>
      <c r="E17" s="51">
        <v>0</v>
      </c>
      <c r="F17" s="51">
        <v>0</v>
      </c>
      <c r="G17" s="51">
        <v>0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/>
      <c r="P17" s="51"/>
      <c r="Q17" s="51"/>
      <c r="R17" s="51"/>
      <c r="S17" s="51"/>
      <c r="T17" s="52">
        <f t="shared" si="0"/>
        <v>1</v>
      </c>
      <c r="U17" s="53"/>
      <c r="V17" s="54">
        <f>SUM(T17:T19)+IF(ISNUMBER(U17),U17,0)+IF(ISNUMBER(U18),U18,0)+IF(ISNUMBER(U19),U19,0)</f>
        <v>8</v>
      </c>
      <c r="W17" s="55">
        <f>COUNTIF($E17:$S17,0)+COUNTIF($E18:$S18,0)+COUNTIF($E19:$S19,0)</f>
        <v>26</v>
      </c>
      <c r="X17" s="55">
        <f>COUNTIF($E17:$S17,1)+COUNTIF($E18:$S18,1)+COUNTIF($E19:$S19,1)</f>
        <v>3</v>
      </c>
      <c r="Y17" s="55">
        <f>COUNTIF($E17:$S17,2)+COUNTIF($E18:$S18,2)+COUNTIF($E19:$S19,2)</f>
        <v>0</v>
      </c>
      <c r="Z17" s="55">
        <f>COUNTIF($E17:$S17,3)+COUNTIF($E18:$S18,3)+COUNTIF($E19:$S19,3)</f>
        <v>0</v>
      </c>
      <c r="AA17" s="55">
        <f>COUNTIF($E17:$S17,5)+COUNTIF($E18:$S18,5)+COUNTIF($E19:$S19,5)</f>
        <v>1</v>
      </c>
      <c r="AB17" s="56">
        <f>COUNTIF($E17:$S17,"5*")+COUNTIF($E18:$S18,"5*")+COUNTIF($E19:$S19,"5*")</f>
        <v>0</v>
      </c>
      <c r="AC17" s="57">
        <f>COUNTIF($E17:$S17,20)+COUNTIF($E18:$S18,20)+COUNTIF($E19:$S19,20)</f>
        <v>0</v>
      </c>
    </row>
    <row r="18" spans="1:29" ht="16.5" thickBot="1">
      <c r="A18" s="58" t="s">
        <v>36</v>
      </c>
      <c r="B18" s="59" t="s">
        <v>24</v>
      </c>
      <c r="C18" s="59" t="s">
        <v>136</v>
      </c>
      <c r="D18" s="59"/>
      <c r="E18" s="60">
        <v>1</v>
      </c>
      <c r="F18" s="60">
        <v>0</v>
      </c>
      <c r="G18" s="60">
        <v>0</v>
      </c>
      <c r="H18" s="60">
        <v>0</v>
      </c>
      <c r="I18" s="60">
        <v>5</v>
      </c>
      <c r="J18" s="60">
        <v>0</v>
      </c>
      <c r="K18" s="60">
        <v>0</v>
      </c>
      <c r="L18" s="60">
        <v>0</v>
      </c>
      <c r="M18" s="60">
        <v>0</v>
      </c>
      <c r="N18" s="60">
        <v>1</v>
      </c>
      <c r="O18" s="60"/>
      <c r="P18" s="60"/>
      <c r="Q18" s="60"/>
      <c r="R18" s="60"/>
      <c r="S18" s="60"/>
      <c r="T18" s="61">
        <f t="shared" si="0"/>
        <v>7</v>
      </c>
      <c r="U18" s="62"/>
      <c r="V18" s="63">
        <v>0.46666666666666662</v>
      </c>
      <c r="W18" s="64" t="s">
        <v>26</v>
      </c>
      <c r="X18" s="65"/>
      <c r="Y18" s="65"/>
      <c r="Z18" s="66"/>
      <c r="AA18" s="66"/>
      <c r="AB18" s="67"/>
      <c r="AC18" s="68" t="str">
        <f>TEXT( (V19-V18+0.00000000000001),"[hh].mm.ss")</f>
        <v>04.06.09</v>
      </c>
    </row>
    <row r="19" spans="1:29" ht="15.75" thickBot="1">
      <c r="A19" s="32" t="s">
        <v>27</v>
      </c>
      <c r="B19" s="33"/>
      <c r="C19" s="13"/>
      <c r="D19" s="14"/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/>
      <c r="P19" s="69"/>
      <c r="Q19" s="69"/>
      <c r="R19" s="69"/>
      <c r="S19" s="69"/>
      <c r="T19" s="70">
        <f t="shared" si="0"/>
        <v>0</v>
      </c>
      <c r="U19" s="71"/>
      <c r="V19" s="72">
        <v>0.63760416666666664</v>
      </c>
      <c r="W19" s="73" t="s">
        <v>28</v>
      </c>
      <c r="X19" s="74"/>
      <c r="Y19" s="74"/>
      <c r="Z19" s="75"/>
      <c r="AA19" s="76"/>
      <c r="AB19" s="77"/>
      <c r="AC19" s="78" t="str">
        <f>TEXT(IF($E17="","",(IF($E18="",T17/(15-(COUNTIF($E17:$S17,""))),(IF($E19="",(T17+T18)/(30-(COUNTIF($E17:$S17,"")+COUNTIF($E18:$S18,""))), (T17+T18+T19)/(45-(COUNTIF($E17:$S17,"")+COUNTIF($E18:$S18,"")+COUNTIF($E19:$S19,"")))))))),"0,00")</f>
        <v>0,27</v>
      </c>
    </row>
    <row r="20" spans="1:29" ht="15.75" thickBot="1">
      <c r="A20" s="48">
        <v>225</v>
      </c>
      <c r="B20" s="49" t="s">
        <v>128</v>
      </c>
      <c r="C20" s="50" t="s">
        <v>68</v>
      </c>
      <c r="D20" s="50"/>
      <c r="E20" s="51">
        <v>0</v>
      </c>
      <c r="F20" s="51">
        <v>5</v>
      </c>
      <c r="G20" s="51">
        <v>0</v>
      </c>
      <c r="H20" s="51">
        <v>0</v>
      </c>
      <c r="I20" s="51">
        <v>0</v>
      </c>
      <c r="J20" s="51">
        <v>0</v>
      </c>
      <c r="K20" s="51">
        <v>1</v>
      </c>
      <c r="L20" s="51">
        <v>0</v>
      </c>
      <c r="M20" s="51">
        <v>0</v>
      </c>
      <c r="N20" s="51">
        <v>0</v>
      </c>
      <c r="O20" s="51"/>
      <c r="P20" s="51"/>
      <c r="Q20" s="51"/>
      <c r="R20" s="51"/>
      <c r="S20" s="51"/>
      <c r="T20" s="52">
        <f t="shared" si="0"/>
        <v>6</v>
      </c>
      <c r="U20" s="53"/>
      <c r="V20" s="54">
        <f>SUM(T20:T22)+IF(ISNUMBER(U20),U20,0)+IF(ISNUMBER(U21),U21,0)+IF(ISNUMBER(U22),U22,0)</f>
        <v>9</v>
      </c>
      <c r="W20" s="55">
        <f>COUNTIF($E20:$S20,0)+COUNTIF($E21:$S21,0)+COUNTIF($E22:$S22,0)</f>
        <v>25</v>
      </c>
      <c r="X20" s="55">
        <f>COUNTIF($E20:$S20,1)+COUNTIF($E21:$S21,1)+COUNTIF($E22:$S22,1)</f>
        <v>4</v>
      </c>
      <c r="Y20" s="55">
        <f>COUNTIF($E20:$S20,2)+COUNTIF($E21:$S21,2)+COUNTIF($E22:$S22,2)</f>
        <v>0</v>
      </c>
      <c r="Z20" s="55">
        <f>COUNTIF($E20:$S20,3)+COUNTIF($E21:$S21,3)+COUNTIF($E22:$S22,3)</f>
        <v>0</v>
      </c>
      <c r="AA20" s="55">
        <f>COUNTIF($E20:$S20,5)+COUNTIF($E21:$S21,5)+COUNTIF($E22:$S22,5)</f>
        <v>1</v>
      </c>
      <c r="AB20" s="56">
        <f>COUNTIF($E20:$S20,"5*")+COUNTIF($E21:$S21,"5*")+COUNTIF($E22:$S22,"5*")</f>
        <v>0</v>
      </c>
      <c r="AC20" s="57">
        <f>COUNTIF($E20:$S20,20)+COUNTIF($E21:$S21,20)+COUNTIF($E22:$S22,20)</f>
        <v>0</v>
      </c>
    </row>
    <row r="21" spans="1:29" ht="16.5" thickBot="1">
      <c r="A21" s="58" t="s">
        <v>50</v>
      </c>
      <c r="B21" s="59" t="s">
        <v>24</v>
      </c>
      <c r="C21" s="59" t="s">
        <v>25</v>
      </c>
      <c r="D21" s="59"/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1</v>
      </c>
      <c r="O21" s="60"/>
      <c r="P21" s="60"/>
      <c r="Q21" s="60"/>
      <c r="R21" s="60"/>
      <c r="S21" s="60"/>
      <c r="T21" s="61">
        <f t="shared" si="0"/>
        <v>1</v>
      </c>
      <c r="U21" s="62"/>
      <c r="V21" s="63">
        <v>0.46458333333333329</v>
      </c>
      <c r="W21" s="64" t="s">
        <v>26</v>
      </c>
      <c r="X21" s="65"/>
      <c r="Y21" s="65"/>
      <c r="Z21" s="66"/>
      <c r="AA21" s="66"/>
      <c r="AB21" s="67"/>
      <c r="AC21" s="68" t="str">
        <f>TEXT( (V22-V21+0.00000000000001),"[hh].mm.ss")</f>
        <v>03.49.12</v>
      </c>
    </row>
    <row r="22" spans="1:29" ht="15.75" thickBot="1">
      <c r="A22" s="32" t="s">
        <v>27</v>
      </c>
      <c r="B22" s="33"/>
      <c r="C22" s="13"/>
      <c r="D22" s="14"/>
      <c r="E22" s="69">
        <v>1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1</v>
      </c>
      <c r="O22" s="69"/>
      <c r="P22" s="69"/>
      <c r="Q22" s="69"/>
      <c r="R22" s="69"/>
      <c r="S22" s="69"/>
      <c r="T22" s="70">
        <f t="shared" si="0"/>
        <v>2</v>
      </c>
      <c r="U22" s="71"/>
      <c r="V22" s="72">
        <v>0.62375000000000003</v>
      </c>
      <c r="W22" s="73" t="s">
        <v>28</v>
      </c>
      <c r="X22" s="74"/>
      <c r="Y22" s="74"/>
      <c r="Z22" s="75"/>
      <c r="AA22" s="76"/>
      <c r="AB22" s="77"/>
      <c r="AC22" s="78" t="str">
        <f>TEXT(IF($E20="","",(IF($E21="",T20/(15-(COUNTIF($E20:$S20,""))),(IF($E22="",(T20+T21)/(30-(COUNTIF($E20:$S20,"")+COUNTIF($E21:$S21,""))), (T20+T21+T22)/(45-(COUNTIF($E20:$S20,"")+COUNTIF($E21:$S21,"")+COUNTIF($E22:$S22,"")))))))),"0,00")</f>
        <v>0,30</v>
      </c>
    </row>
    <row r="23" spans="1:29" ht="15.75" thickBot="1">
      <c r="A23" s="48">
        <v>209</v>
      </c>
      <c r="B23" s="49" t="s">
        <v>137</v>
      </c>
      <c r="C23" s="50" t="s">
        <v>97</v>
      </c>
      <c r="D23" s="50"/>
      <c r="E23" s="51">
        <v>0</v>
      </c>
      <c r="F23" s="51">
        <v>0</v>
      </c>
      <c r="G23" s="51">
        <v>0</v>
      </c>
      <c r="H23" s="51">
        <v>0</v>
      </c>
      <c r="I23" s="51">
        <v>1</v>
      </c>
      <c r="J23" s="51">
        <v>0</v>
      </c>
      <c r="K23" s="51">
        <v>0</v>
      </c>
      <c r="L23" s="51">
        <v>1</v>
      </c>
      <c r="M23" s="51">
        <v>0</v>
      </c>
      <c r="N23" s="51">
        <v>1</v>
      </c>
      <c r="O23" s="51"/>
      <c r="P23" s="51"/>
      <c r="Q23" s="51"/>
      <c r="R23" s="51"/>
      <c r="S23" s="51"/>
      <c r="T23" s="52">
        <f t="shared" si="0"/>
        <v>3</v>
      </c>
      <c r="U23" s="53"/>
      <c r="V23" s="54">
        <f>SUM(T23:T25)+IF(ISNUMBER(U23),U23,0)+IF(ISNUMBER(U24),U24,0)+IF(ISNUMBER(U25),U25,0)</f>
        <v>11</v>
      </c>
      <c r="W23" s="55">
        <f>COUNTIF($E23:$S23,0)+COUNTIF($E24:$S24,0)+COUNTIF($E25:$S25,0)</f>
        <v>23</v>
      </c>
      <c r="X23" s="55">
        <f>COUNTIF($E23:$S23,1)+COUNTIF($E24:$S24,1)+COUNTIF($E25:$S25,1)</f>
        <v>6</v>
      </c>
      <c r="Y23" s="55">
        <f>COUNTIF($E23:$S23,2)+COUNTIF($E24:$S24,2)+COUNTIF($E25:$S25,2)</f>
        <v>0</v>
      </c>
      <c r="Z23" s="55">
        <f>COUNTIF($E23:$S23,3)+COUNTIF($E24:$S24,3)+COUNTIF($E25:$S25,3)</f>
        <v>0</v>
      </c>
      <c r="AA23" s="55">
        <f>COUNTIF($E23:$S23,5)+COUNTIF($E24:$S24,5)+COUNTIF($E25:$S25,5)</f>
        <v>1</v>
      </c>
      <c r="AB23" s="56">
        <f>COUNTIF($E23:$S23,"5*")+COUNTIF($E24:$S24,"5*")+COUNTIF($E25:$S25,"5*")</f>
        <v>0</v>
      </c>
      <c r="AC23" s="57">
        <f>COUNTIF($E23:$S23,20)+COUNTIF($E24:$S24,20)+COUNTIF($E25:$S25,20)</f>
        <v>0</v>
      </c>
    </row>
    <row r="24" spans="1:29" ht="16.5" thickBot="1">
      <c r="A24" s="58" t="s">
        <v>54</v>
      </c>
      <c r="B24" s="59" t="s">
        <v>24</v>
      </c>
      <c r="C24" s="59" t="s">
        <v>138</v>
      </c>
      <c r="D24" s="59"/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1</v>
      </c>
      <c r="K24" s="60">
        <v>0</v>
      </c>
      <c r="L24" s="60">
        <v>0</v>
      </c>
      <c r="M24" s="60">
        <v>0</v>
      </c>
      <c r="N24" s="60">
        <v>5</v>
      </c>
      <c r="O24" s="60"/>
      <c r="P24" s="60"/>
      <c r="Q24" s="60"/>
      <c r="R24" s="60"/>
      <c r="S24" s="60"/>
      <c r="T24" s="61">
        <f t="shared" si="0"/>
        <v>6</v>
      </c>
      <c r="U24" s="62"/>
      <c r="V24" s="63">
        <v>0.47013888888888883</v>
      </c>
      <c r="W24" s="64" t="s">
        <v>26</v>
      </c>
      <c r="X24" s="65"/>
      <c r="Y24" s="65"/>
      <c r="Z24" s="66"/>
      <c r="AA24" s="66"/>
      <c r="AB24" s="67"/>
      <c r="AC24" s="68" t="str">
        <f>TEXT( (V25-V24+0.00000000000001),"[hh].mm.ss")</f>
        <v>03.33.18</v>
      </c>
    </row>
    <row r="25" spans="1:29" ht="15.75" thickBot="1">
      <c r="A25" s="32" t="s">
        <v>27</v>
      </c>
      <c r="B25" s="33"/>
      <c r="C25" s="13"/>
      <c r="D25" s="14"/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1</v>
      </c>
      <c r="K25" s="69">
        <v>0</v>
      </c>
      <c r="L25" s="69">
        <v>0</v>
      </c>
      <c r="M25" s="69">
        <v>0</v>
      </c>
      <c r="N25" s="69">
        <v>1</v>
      </c>
      <c r="O25" s="69"/>
      <c r="P25" s="69"/>
      <c r="Q25" s="69"/>
      <c r="R25" s="69"/>
      <c r="S25" s="69"/>
      <c r="T25" s="70">
        <f t="shared" si="0"/>
        <v>2</v>
      </c>
      <c r="U25" s="71"/>
      <c r="V25" s="72">
        <v>0.61826388888888884</v>
      </c>
      <c r="W25" s="73" t="s">
        <v>28</v>
      </c>
      <c r="X25" s="74"/>
      <c r="Y25" s="74"/>
      <c r="Z25" s="75"/>
      <c r="AA25" s="76"/>
      <c r="AB25" s="77"/>
      <c r="AC25" s="78" t="str">
        <f>TEXT(IF($E23="","",(IF($E24="",T23/(15-(COUNTIF($E23:$S23,""))),(IF($E25="",(T23+T24)/(30-(COUNTIF($E23:$S23,"")+COUNTIF($E24:$S24,""))), (T23+T24+T25)/(45-(COUNTIF($E23:$S23,"")+COUNTIF($E24:$S24,"")+COUNTIF($E25:$S25,"")))))))),"0,00")</f>
        <v>0,37</v>
      </c>
    </row>
    <row r="26" spans="1:29" ht="15.75" thickBot="1">
      <c r="A26" s="48">
        <v>216</v>
      </c>
      <c r="B26" s="49" t="s">
        <v>139</v>
      </c>
      <c r="C26" s="50" t="s">
        <v>38</v>
      </c>
      <c r="D26" s="50"/>
      <c r="E26" s="51">
        <v>0</v>
      </c>
      <c r="F26" s="51">
        <v>0</v>
      </c>
      <c r="G26" s="51">
        <v>0</v>
      </c>
      <c r="H26" s="51">
        <v>1</v>
      </c>
      <c r="I26" s="51">
        <v>3</v>
      </c>
      <c r="J26" s="51">
        <v>0</v>
      </c>
      <c r="K26" s="51">
        <v>0</v>
      </c>
      <c r="L26" s="51">
        <v>0</v>
      </c>
      <c r="M26" s="51">
        <v>1</v>
      </c>
      <c r="N26" s="51">
        <v>0</v>
      </c>
      <c r="O26" s="51"/>
      <c r="P26" s="51"/>
      <c r="Q26" s="51"/>
      <c r="R26" s="51"/>
      <c r="S26" s="51"/>
      <c r="T26" s="52">
        <f t="shared" si="0"/>
        <v>5</v>
      </c>
      <c r="U26" s="53"/>
      <c r="V26" s="54">
        <f>SUM(T26:T28)+IF(ISNUMBER(U26),U26,0)+IF(ISNUMBER(U27),U27,0)+IF(ISNUMBER(U28),U28,0)</f>
        <v>14</v>
      </c>
      <c r="W26" s="55">
        <f>COUNTIF($E26:$S26,0)+COUNTIF($E27:$S27,0)+COUNTIF($E28:$S28,0)</f>
        <v>21</v>
      </c>
      <c r="X26" s="55">
        <f>COUNTIF($E26:$S26,1)+COUNTIF($E27:$S27,1)+COUNTIF($E28:$S28,1)</f>
        <v>5</v>
      </c>
      <c r="Y26" s="55">
        <f>COUNTIF($E26:$S26,2)+COUNTIF($E27:$S27,2)+COUNTIF($E28:$S28,2)</f>
        <v>3</v>
      </c>
      <c r="Z26" s="55">
        <f>COUNTIF($E26:$S26,3)+COUNTIF($E27:$S27,3)+COUNTIF($E28:$S28,3)</f>
        <v>1</v>
      </c>
      <c r="AA26" s="55">
        <f>COUNTIF($E26:$S26,5)+COUNTIF($E27:$S27,5)+COUNTIF($E28:$S28,5)</f>
        <v>0</v>
      </c>
      <c r="AB26" s="56">
        <f>COUNTIF($E26:$S26,"5*")+COUNTIF($E27:$S27,"5*")+COUNTIF($E28:$S28,"5*")</f>
        <v>0</v>
      </c>
      <c r="AC26" s="57">
        <f>COUNTIF($E26:$S26,20)+COUNTIF($E27:$S27,20)+COUNTIF($E28:$S28,20)</f>
        <v>0</v>
      </c>
    </row>
    <row r="27" spans="1:29" ht="16.5" thickBot="1">
      <c r="A27" s="58" t="s">
        <v>69</v>
      </c>
      <c r="B27" s="59" t="s">
        <v>24</v>
      </c>
      <c r="C27" s="59" t="s">
        <v>140</v>
      </c>
      <c r="D27" s="59"/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2</v>
      </c>
      <c r="K27" s="60">
        <v>0</v>
      </c>
      <c r="L27" s="60">
        <v>2</v>
      </c>
      <c r="M27" s="60">
        <v>2</v>
      </c>
      <c r="N27" s="60">
        <v>0</v>
      </c>
      <c r="O27" s="60"/>
      <c r="P27" s="60"/>
      <c r="Q27" s="60"/>
      <c r="R27" s="60"/>
      <c r="S27" s="60"/>
      <c r="T27" s="61">
        <f t="shared" si="0"/>
        <v>6</v>
      </c>
      <c r="U27" s="62"/>
      <c r="V27" s="63">
        <v>0.47499999999999992</v>
      </c>
      <c r="W27" s="64" t="s">
        <v>26</v>
      </c>
      <c r="X27" s="65"/>
      <c r="Y27" s="65"/>
      <c r="Z27" s="66"/>
      <c r="AA27" s="66"/>
      <c r="AB27" s="67"/>
      <c r="AC27" s="68" t="str">
        <f>TEXT( (V28-V27+0.00000000000001),"[hh].mm.ss")</f>
        <v>03.57.44</v>
      </c>
    </row>
    <row r="28" spans="1:29" ht="15.75" thickBot="1">
      <c r="A28" s="32" t="s">
        <v>27</v>
      </c>
      <c r="B28" s="33"/>
      <c r="C28" s="13"/>
      <c r="D28" s="14"/>
      <c r="E28" s="69">
        <v>0</v>
      </c>
      <c r="F28" s="69">
        <v>0</v>
      </c>
      <c r="G28" s="69">
        <v>0</v>
      </c>
      <c r="H28" s="69">
        <v>1</v>
      </c>
      <c r="I28" s="69">
        <v>0</v>
      </c>
      <c r="J28" s="69">
        <v>1</v>
      </c>
      <c r="K28" s="69">
        <v>0</v>
      </c>
      <c r="L28" s="69">
        <v>0</v>
      </c>
      <c r="M28" s="69">
        <v>0</v>
      </c>
      <c r="N28" s="69">
        <v>1</v>
      </c>
      <c r="O28" s="69"/>
      <c r="P28" s="69"/>
      <c r="Q28" s="69"/>
      <c r="R28" s="69"/>
      <c r="S28" s="69"/>
      <c r="T28" s="70">
        <f t="shared" si="0"/>
        <v>3</v>
      </c>
      <c r="U28" s="71"/>
      <c r="V28" s="72">
        <v>0.64009259259259255</v>
      </c>
      <c r="W28" s="73" t="s">
        <v>28</v>
      </c>
      <c r="X28" s="74"/>
      <c r="Y28" s="74"/>
      <c r="Z28" s="75"/>
      <c r="AA28" s="76"/>
      <c r="AB28" s="77"/>
      <c r="AC28" s="78" t="str">
        <f>TEXT(IF($E26="","",(IF($E27="",T26/(15-(COUNTIF($E26:$S26,""))),(IF($E28="",(T26+T27)/(30-(COUNTIF($E26:$S26,"")+COUNTIF($E27:$S27,""))), (T26+T27+T28)/(45-(COUNTIF($E26:$S26,"")+COUNTIF($E27:$S27,"")+COUNTIF($E28:$S28,"")))))))),"0,00")</f>
        <v>0,47</v>
      </c>
    </row>
    <row r="29" spans="1:29" ht="15.75" thickBot="1">
      <c r="A29" s="48">
        <v>243</v>
      </c>
      <c r="B29" s="49" t="s">
        <v>77</v>
      </c>
      <c r="C29" s="50" t="s">
        <v>141</v>
      </c>
      <c r="D29" s="50"/>
      <c r="E29" s="51">
        <v>0</v>
      </c>
      <c r="F29" s="51">
        <v>1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1</v>
      </c>
      <c r="M29" s="51">
        <v>5</v>
      </c>
      <c r="N29" s="51">
        <v>0</v>
      </c>
      <c r="O29" s="51"/>
      <c r="P29" s="51"/>
      <c r="Q29" s="51"/>
      <c r="R29" s="51"/>
      <c r="S29" s="51"/>
      <c r="T29" s="52">
        <f t="shared" si="0"/>
        <v>7</v>
      </c>
      <c r="U29" s="53"/>
      <c r="V29" s="54">
        <f>SUM(T29:T31)+IF(ISNUMBER(U29),U29,0)+IF(ISNUMBER(U30),U30,0)+IF(ISNUMBER(U31),U31,0)</f>
        <v>15</v>
      </c>
      <c r="W29" s="55">
        <f>COUNTIF($E29:$S29,0)+COUNTIF($E30:$S30,0)+COUNTIF($E31:$S31,0)</f>
        <v>23</v>
      </c>
      <c r="X29" s="55">
        <f>COUNTIF($E29:$S29,1)+COUNTIF($E30:$S30,1)+COUNTIF($E31:$S31,1)</f>
        <v>3</v>
      </c>
      <c r="Y29" s="55">
        <f>COUNTIF($E29:$S29,2)+COUNTIF($E30:$S30,2)+COUNTIF($E31:$S31,2)</f>
        <v>2</v>
      </c>
      <c r="Z29" s="55">
        <f>COUNTIF($E29:$S29,3)+COUNTIF($E30:$S30,3)+COUNTIF($E31:$S31,3)</f>
        <v>1</v>
      </c>
      <c r="AA29" s="55">
        <f>COUNTIF($E29:$S29,5)+COUNTIF($E30:$S30,5)+COUNTIF($E31:$S31,5)</f>
        <v>1</v>
      </c>
      <c r="AB29" s="56">
        <f>COUNTIF($E29:$S29,"5*")+COUNTIF($E30:$S30,"5*")+COUNTIF($E31:$S31,"5*")</f>
        <v>0</v>
      </c>
      <c r="AC29" s="57">
        <f>COUNTIF($E29:$S29,20)+COUNTIF($E30:$S30,20)+COUNTIF($E31:$S31,20)</f>
        <v>0</v>
      </c>
    </row>
    <row r="30" spans="1:29" ht="16.5" thickBot="1">
      <c r="A30" s="58" t="s">
        <v>73</v>
      </c>
      <c r="B30" s="59" t="s">
        <v>24</v>
      </c>
      <c r="C30" s="59" t="s">
        <v>42</v>
      </c>
      <c r="D30" s="59"/>
      <c r="E30" s="60">
        <v>0</v>
      </c>
      <c r="F30" s="60">
        <v>0</v>
      </c>
      <c r="G30" s="60">
        <v>0</v>
      </c>
      <c r="H30" s="60">
        <v>0</v>
      </c>
      <c r="I30" s="60">
        <v>3</v>
      </c>
      <c r="J30" s="60">
        <v>0</v>
      </c>
      <c r="K30" s="60">
        <v>0</v>
      </c>
      <c r="L30" s="60">
        <v>0</v>
      </c>
      <c r="M30" s="60">
        <v>1</v>
      </c>
      <c r="N30" s="60">
        <v>2</v>
      </c>
      <c r="O30" s="60"/>
      <c r="P30" s="60"/>
      <c r="Q30" s="60"/>
      <c r="R30" s="60"/>
      <c r="S30" s="60"/>
      <c r="T30" s="61">
        <f t="shared" si="0"/>
        <v>6</v>
      </c>
      <c r="U30" s="62"/>
      <c r="V30" s="63">
        <v>0.4680555555555555</v>
      </c>
      <c r="W30" s="64" t="s">
        <v>26</v>
      </c>
      <c r="X30" s="65"/>
      <c r="Y30" s="65"/>
      <c r="Z30" s="66"/>
      <c r="AA30" s="66"/>
      <c r="AB30" s="67"/>
      <c r="AC30" s="68" t="str">
        <f>TEXT( (V31-V30+0.00000000000001),"[hh].mm.ss")</f>
        <v>04.32.08</v>
      </c>
    </row>
    <row r="31" spans="1:29" ht="15.75" thickBot="1">
      <c r="A31" s="32" t="s">
        <v>27</v>
      </c>
      <c r="B31" s="33"/>
      <c r="C31" s="13"/>
      <c r="D31" s="14"/>
      <c r="E31" s="69">
        <v>0</v>
      </c>
      <c r="F31" s="69">
        <v>0</v>
      </c>
      <c r="G31" s="69">
        <v>0</v>
      </c>
      <c r="H31" s="69">
        <v>0</v>
      </c>
      <c r="I31" s="69">
        <v>2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/>
      <c r="P31" s="69"/>
      <c r="Q31" s="69"/>
      <c r="R31" s="69"/>
      <c r="S31" s="69"/>
      <c r="T31" s="70">
        <f t="shared" si="0"/>
        <v>2</v>
      </c>
      <c r="U31" s="71"/>
      <c r="V31" s="72">
        <v>0.65703703703703698</v>
      </c>
      <c r="W31" s="73" t="s">
        <v>28</v>
      </c>
      <c r="X31" s="74"/>
      <c r="Y31" s="74"/>
      <c r="Z31" s="75"/>
      <c r="AA31" s="76"/>
      <c r="AB31" s="77"/>
      <c r="AC31" s="78" t="str">
        <f>TEXT(IF($E29="","",(IF($E30="",T29/(15-(COUNTIF($E29:$S29,""))),(IF($E31="",(T29+T30)/(30-(COUNTIF($E29:$S29,"")+COUNTIF($E30:$S30,""))), (T29+T30+T31)/(45-(COUNTIF($E29:$S29,"")+COUNTIF($E30:$S30,"")+COUNTIF($E31:$S31,"")))))))),"0,00")</f>
        <v>0,50</v>
      </c>
    </row>
    <row r="32" spans="1:29" ht="15.75" thickBot="1">
      <c r="A32" s="48">
        <v>234</v>
      </c>
      <c r="B32" s="49" t="s">
        <v>142</v>
      </c>
      <c r="C32" s="50" t="s">
        <v>80</v>
      </c>
      <c r="D32" s="50"/>
      <c r="E32" s="51">
        <v>0</v>
      </c>
      <c r="F32" s="51">
        <v>0</v>
      </c>
      <c r="G32" s="51">
        <v>1</v>
      </c>
      <c r="H32" s="51">
        <v>1</v>
      </c>
      <c r="I32" s="51">
        <v>1</v>
      </c>
      <c r="J32" s="51">
        <v>0</v>
      </c>
      <c r="K32" s="51">
        <v>0</v>
      </c>
      <c r="L32" s="51">
        <v>3</v>
      </c>
      <c r="M32" s="51">
        <v>1</v>
      </c>
      <c r="N32" s="51">
        <v>0</v>
      </c>
      <c r="O32" s="51"/>
      <c r="P32" s="51"/>
      <c r="Q32" s="51"/>
      <c r="R32" s="51"/>
      <c r="S32" s="51"/>
      <c r="T32" s="52">
        <f t="shared" si="0"/>
        <v>7</v>
      </c>
      <c r="U32" s="53"/>
      <c r="V32" s="54">
        <f>SUM(T32:T34)+IF(ISNUMBER(U32),U32,0)+IF(ISNUMBER(U33),U33,0)+IF(ISNUMBER(U34),U34,0)</f>
        <v>15</v>
      </c>
      <c r="W32" s="55">
        <f>COUNTIF($E32:$S32,0)+COUNTIF($E33:$S33,0)+COUNTIF($E34:$S34,0)</f>
        <v>19</v>
      </c>
      <c r="X32" s="55">
        <f>COUNTIF($E32:$S32,1)+COUNTIF($E33:$S33,1)+COUNTIF($E34:$S34,1)</f>
        <v>8</v>
      </c>
      <c r="Y32" s="55">
        <f>COUNTIF($E32:$S32,2)+COUNTIF($E33:$S33,2)+COUNTIF($E34:$S34,2)</f>
        <v>2</v>
      </c>
      <c r="Z32" s="55">
        <f>COUNTIF($E32:$S32,3)+COUNTIF($E33:$S33,3)+COUNTIF($E34:$S34,3)</f>
        <v>1</v>
      </c>
      <c r="AA32" s="55">
        <f>COUNTIF($E32:$S32,5)+COUNTIF($E33:$S33,5)+COUNTIF($E34:$S34,5)</f>
        <v>0</v>
      </c>
      <c r="AB32" s="56">
        <f>COUNTIF($E32:$S32,"5*")+COUNTIF($E33:$S33,"5*")+COUNTIF($E34:$S34,"5*")</f>
        <v>0</v>
      </c>
      <c r="AC32" s="57">
        <f>COUNTIF($E32:$S32,20)+COUNTIF($E33:$S33,20)+COUNTIF($E34:$S34,20)</f>
        <v>0</v>
      </c>
    </row>
    <row r="33" spans="1:29" ht="16.5" thickBot="1">
      <c r="A33" s="58" t="s">
        <v>76</v>
      </c>
      <c r="B33" s="59" t="s">
        <v>24</v>
      </c>
      <c r="C33" s="59" t="s">
        <v>25</v>
      </c>
      <c r="D33" s="59"/>
      <c r="E33" s="60">
        <v>0</v>
      </c>
      <c r="F33" s="60">
        <v>1</v>
      </c>
      <c r="G33" s="60">
        <v>0</v>
      </c>
      <c r="H33" s="60">
        <v>0</v>
      </c>
      <c r="I33" s="60">
        <v>1</v>
      </c>
      <c r="J33" s="60">
        <v>1</v>
      </c>
      <c r="K33" s="60">
        <v>0</v>
      </c>
      <c r="L33" s="60">
        <v>0</v>
      </c>
      <c r="M33" s="60">
        <v>2</v>
      </c>
      <c r="N33" s="60">
        <v>2</v>
      </c>
      <c r="O33" s="60"/>
      <c r="P33" s="60"/>
      <c r="Q33" s="60"/>
      <c r="R33" s="60"/>
      <c r="S33" s="60"/>
      <c r="T33" s="61">
        <f t="shared" si="0"/>
        <v>7</v>
      </c>
      <c r="U33" s="62"/>
      <c r="V33" s="63">
        <v>0.47430555555555548</v>
      </c>
      <c r="W33" s="64" t="s">
        <v>26</v>
      </c>
      <c r="X33" s="65"/>
      <c r="Y33" s="65"/>
      <c r="Z33" s="66"/>
      <c r="AA33" s="66"/>
      <c r="AB33" s="67"/>
      <c r="AC33" s="68" t="str">
        <f>TEXT( (V34-V33+0.00000000000001),"[hh].mm.ss")</f>
        <v>04.10.38</v>
      </c>
    </row>
    <row r="34" spans="1:29" ht="15.75" thickBot="1">
      <c r="A34" s="32" t="s">
        <v>27</v>
      </c>
      <c r="B34" s="33"/>
      <c r="C34" s="13"/>
      <c r="D34" s="14"/>
      <c r="E34" s="69">
        <v>0</v>
      </c>
      <c r="F34" s="69">
        <v>0</v>
      </c>
      <c r="G34" s="69">
        <v>0</v>
      </c>
      <c r="H34" s="69">
        <v>0</v>
      </c>
      <c r="I34" s="69">
        <v>1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/>
      <c r="P34" s="69"/>
      <c r="Q34" s="69"/>
      <c r="R34" s="69"/>
      <c r="S34" s="69"/>
      <c r="T34" s="70">
        <f t="shared" si="0"/>
        <v>1</v>
      </c>
      <c r="U34" s="71"/>
      <c r="V34" s="72">
        <v>0.64835648148148151</v>
      </c>
      <c r="W34" s="73" t="s">
        <v>28</v>
      </c>
      <c r="X34" s="74"/>
      <c r="Y34" s="74"/>
      <c r="Z34" s="75"/>
      <c r="AA34" s="76"/>
      <c r="AB34" s="77"/>
      <c r="AC34" s="78" t="str">
        <f>TEXT(IF($E32="","",(IF($E33="",T32/(15-(COUNTIF($E32:$S32,""))),(IF($E34="",(T32+T33)/(30-(COUNTIF($E32:$S32,"")+COUNTIF($E33:$S33,""))), (T32+T33+T34)/(45-(COUNTIF($E32:$S32,"")+COUNTIF($E33:$S33,"")+COUNTIF($E34:$S34,"")))))))),"0,00")</f>
        <v>0,50</v>
      </c>
    </row>
    <row r="35" spans="1:29" ht="15.75" thickBot="1">
      <c r="A35" s="48">
        <v>210</v>
      </c>
      <c r="B35" s="49" t="s">
        <v>143</v>
      </c>
      <c r="C35" s="50" t="s">
        <v>46</v>
      </c>
      <c r="D35" s="50"/>
      <c r="E35" s="51">
        <v>0</v>
      </c>
      <c r="F35" s="51">
        <v>5</v>
      </c>
      <c r="G35" s="51">
        <v>2</v>
      </c>
      <c r="H35" s="51">
        <v>0</v>
      </c>
      <c r="I35" s="51">
        <v>1</v>
      </c>
      <c r="J35" s="51">
        <v>0</v>
      </c>
      <c r="K35" s="51">
        <v>0</v>
      </c>
      <c r="L35" s="51">
        <v>0</v>
      </c>
      <c r="M35" s="51">
        <v>3</v>
      </c>
      <c r="N35" s="51">
        <v>1</v>
      </c>
      <c r="O35" s="51"/>
      <c r="P35" s="51"/>
      <c r="Q35" s="51"/>
      <c r="R35" s="51"/>
      <c r="S35" s="51"/>
      <c r="T35" s="52">
        <f t="shared" si="0"/>
        <v>12</v>
      </c>
      <c r="U35" s="53"/>
      <c r="V35" s="54">
        <f>SUM(T35:T37)+IF(ISNUMBER(U35),U35,0)+IF(ISNUMBER(U36),U36,0)+IF(ISNUMBER(U37),U37,0)</f>
        <v>17</v>
      </c>
      <c r="W35" s="55">
        <f>COUNTIF($E35:$S35,0)+COUNTIF($E36:$S36,0)+COUNTIF($E37:$S37,0)</f>
        <v>21</v>
      </c>
      <c r="X35" s="55">
        <f>COUNTIF($E35:$S35,1)+COUNTIF($E36:$S36,1)+COUNTIF($E37:$S37,1)</f>
        <v>5</v>
      </c>
      <c r="Y35" s="55">
        <f>COUNTIF($E35:$S35,2)+COUNTIF($E36:$S36,2)+COUNTIF($E37:$S37,2)</f>
        <v>2</v>
      </c>
      <c r="Z35" s="55">
        <f>COUNTIF($E35:$S35,3)+COUNTIF($E36:$S36,3)+COUNTIF($E37:$S37,3)</f>
        <v>1</v>
      </c>
      <c r="AA35" s="55">
        <f>COUNTIF($E35:$S35,5)+COUNTIF($E36:$S36,5)+COUNTIF($E37:$S37,5)</f>
        <v>1</v>
      </c>
      <c r="AB35" s="56">
        <f>COUNTIF($E35:$S35,"5*")+COUNTIF($E36:$S36,"5*")+COUNTIF($E37:$S37,"5*")</f>
        <v>0</v>
      </c>
      <c r="AC35" s="57">
        <f>COUNTIF($E35:$S35,20)+COUNTIF($E36:$S36,20)+COUNTIF($E37:$S37,20)</f>
        <v>0</v>
      </c>
    </row>
    <row r="36" spans="1:29" ht="16.5" thickBot="1">
      <c r="A36" s="58" t="s">
        <v>78</v>
      </c>
      <c r="B36" s="59" t="s">
        <v>24</v>
      </c>
      <c r="C36" s="59" t="s">
        <v>144</v>
      </c>
      <c r="D36" s="59"/>
      <c r="E36" s="60">
        <v>0</v>
      </c>
      <c r="F36" s="60">
        <v>0</v>
      </c>
      <c r="G36" s="60">
        <v>0</v>
      </c>
      <c r="H36" s="60">
        <v>1</v>
      </c>
      <c r="I36" s="60">
        <v>0</v>
      </c>
      <c r="J36" s="60">
        <v>2</v>
      </c>
      <c r="K36" s="60">
        <v>0</v>
      </c>
      <c r="L36" s="60">
        <v>0</v>
      </c>
      <c r="M36" s="60">
        <v>0</v>
      </c>
      <c r="N36" s="60">
        <v>1</v>
      </c>
      <c r="O36" s="60"/>
      <c r="P36" s="60"/>
      <c r="Q36" s="60"/>
      <c r="R36" s="60"/>
      <c r="S36" s="60"/>
      <c r="T36" s="61">
        <f t="shared" si="0"/>
        <v>4</v>
      </c>
      <c r="U36" s="62"/>
      <c r="V36" s="63">
        <v>0.47152777777777771</v>
      </c>
      <c r="W36" s="64" t="s">
        <v>26</v>
      </c>
      <c r="X36" s="65"/>
      <c r="Y36" s="65"/>
      <c r="Z36" s="66"/>
      <c r="AA36" s="66"/>
      <c r="AB36" s="67"/>
      <c r="AC36" s="68" t="str">
        <f>TEXT( (V37-V36+0.00000000000001),"[hh].mm.ss")</f>
        <v>04.31.11</v>
      </c>
    </row>
    <row r="37" spans="1:29" ht="15.75" thickBot="1">
      <c r="A37" s="32" t="s">
        <v>27</v>
      </c>
      <c r="B37" s="33"/>
      <c r="C37" s="13"/>
      <c r="D37" s="14"/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1</v>
      </c>
      <c r="O37" s="69"/>
      <c r="P37" s="69"/>
      <c r="Q37" s="69"/>
      <c r="R37" s="69"/>
      <c r="S37" s="69"/>
      <c r="T37" s="70">
        <f t="shared" si="0"/>
        <v>1</v>
      </c>
      <c r="U37" s="71"/>
      <c r="V37" s="72">
        <v>0.65984953703703708</v>
      </c>
      <c r="W37" s="73" t="s">
        <v>28</v>
      </c>
      <c r="X37" s="74"/>
      <c r="Y37" s="74"/>
      <c r="Z37" s="75"/>
      <c r="AA37" s="76"/>
      <c r="AB37" s="77"/>
      <c r="AC37" s="78" t="str">
        <f>TEXT(IF($E35="","",(IF($E36="",T35/(15-(COUNTIF($E35:$S35,""))),(IF($E37="",(T35+T36)/(30-(COUNTIF($E35:$S35,"")+COUNTIF($E36:$S36,""))), (T35+T36+T37)/(45-(COUNTIF($E35:$S35,"")+COUNTIF($E36:$S36,"")+COUNTIF($E37:$S37,"")))))))),"0,00")</f>
        <v>0,57</v>
      </c>
    </row>
    <row r="38" spans="1:29" ht="15.75" thickBot="1">
      <c r="A38" s="48">
        <v>261</v>
      </c>
      <c r="B38" s="49" t="s">
        <v>145</v>
      </c>
      <c r="C38" s="50" t="s">
        <v>68</v>
      </c>
      <c r="D38" s="50"/>
      <c r="E38" s="51">
        <v>0</v>
      </c>
      <c r="F38" s="51">
        <v>0</v>
      </c>
      <c r="G38" s="51">
        <v>0</v>
      </c>
      <c r="H38" s="51">
        <v>0</v>
      </c>
      <c r="I38" s="51">
        <v>5</v>
      </c>
      <c r="J38" s="51">
        <v>0</v>
      </c>
      <c r="K38" s="51">
        <v>0</v>
      </c>
      <c r="L38" s="51">
        <v>5</v>
      </c>
      <c r="M38" s="51">
        <v>0</v>
      </c>
      <c r="N38" s="51">
        <v>0</v>
      </c>
      <c r="O38" s="51"/>
      <c r="P38" s="51"/>
      <c r="Q38" s="51"/>
      <c r="R38" s="51"/>
      <c r="S38" s="51"/>
      <c r="T38" s="52">
        <f t="shared" si="0"/>
        <v>10</v>
      </c>
      <c r="U38" s="53"/>
      <c r="V38" s="54">
        <f>SUM(T38:T40)+IF(ISNUMBER(U38),U38,0)+IF(ISNUMBER(U39),U39,0)+IF(ISNUMBER(U40),U40,0)</f>
        <v>18</v>
      </c>
      <c r="W38" s="55">
        <f>COUNTIF($E38:$S38,0)+COUNTIF($E39:$S39,0)+COUNTIF($E40:$S40,0)</f>
        <v>25</v>
      </c>
      <c r="X38" s="55">
        <f>COUNTIF($E38:$S38,1)+COUNTIF($E39:$S39,1)+COUNTIF($E40:$S40,1)</f>
        <v>1</v>
      </c>
      <c r="Y38" s="55">
        <f>COUNTIF($E38:$S38,2)+COUNTIF($E39:$S39,2)+COUNTIF($E40:$S40,2)</f>
        <v>1</v>
      </c>
      <c r="Z38" s="55">
        <f>COUNTIF($E38:$S38,3)+COUNTIF($E39:$S39,3)+COUNTIF($E40:$S40,3)</f>
        <v>0</v>
      </c>
      <c r="AA38" s="55">
        <f>COUNTIF($E38:$S38,5)+COUNTIF($E39:$S39,5)+COUNTIF($E40:$S40,5)</f>
        <v>3</v>
      </c>
      <c r="AB38" s="56">
        <f>COUNTIF($E38:$S38,"5*")+COUNTIF($E39:$S39,"5*")+COUNTIF($E40:$S40,"5*")</f>
        <v>0</v>
      </c>
      <c r="AC38" s="57">
        <f>COUNTIF($E38:$S38,20)+COUNTIF($E39:$S39,20)+COUNTIF($E40:$S40,20)</f>
        <v>0</v>
      </c>
    </row>
    <row r="39" spans="1:29" ht="16.5" thickBot="1">
      <c r="A39" s="58" t="s">
        <v>81</v>
      </c>
      <c r="B39" s="59" t="s">
        <v>24</v>
      </c>
      <c r="C39" s="59" t="s">
        <v>140</v>
      </c>
      <c r="D39" s="59"/>
      <c r="E39" s="60">
        <v>0</v>
      </c>
      <c r="F39" s="60">
        <v>1</v>
      </c>
      <c r="G39" s="60">
        <v>0</v>
      </c>
      <c r="H39" s="60">
        <v>0</v>
      </c>
      <c r="I39" s="60">
        <v>5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/>
      <c r="P39" s="60"/>
      <c r="Q39" s="60"/>
      <c r="R39" s="60"/>
      <c r="S39" s="60"/>
      <c r="T39" s="61">
        <f t="shared" si="0"/>
        <v>6</v>
      </c>
      <c r="U39" s="62"/>
      <c r="V39" s="63">
        <v>0.46736111111111106</v>
      </c>
      <c r="W39" s="64" t="s">
        <v>26</v>
      </c>
      <c r="X39" s="65"/>
      <c r="Y39" s="65"/>
      <c r="Z39" s="66"/>
      <c r="AA39" s="66"/>
      <c r="AB39" s="67"/>
      <c r="AC39" s="68" t="str">
        <f>TEXT( (V40-V39+0.00000000000001),"[hh].mm.ss")</f>
        <v>03.22.56</v>
      </c>
    </row>
    <row r="40" spans="1:29" ht="15.75" thickBot="1">
      <c r="A40" s="32" t="s">
        <v>27</v>
      </c>
      <c r="B40" s="33"/>
      <c r="C40" s="13"/>
      <c r="D40" s="14"/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2</v>
      </c>
      <c r="O40" s="69"/>
      <c r="P40" s="69"/>
      <c r="Q40" s="69"/>
      <c r="R40" s="69"/>
      <c r="S40" s="69"/>
      <c r="T40" s="70">
        <f t="shared" ref="T40:T61" si="1">IF(E40="","",SUM(E40:S40)+(COUNTIF(E40:S40,"5*")*5))</f>
        <v>2</v>
      </c>
      <c r="U40" s="71"/>
      <c r="V40" s="72">
        <v>0.60828703703703701</v>
      </c>
      <c r="W40" s="73" t="s">
        <v>28</v>
      </c>
      <c r="X40" s="74"/>
      <c r="Y40" s="74"/>
      <c r="Z40" s="75"/>
      <c r="AA40" s="76"/>
      <c r="AB40" s="77"/>
      <c r="AC40" s="78" t="str">
        <f>TEXT(IF($E38="","",(IF($E39="",T38/(15-(COUNTIF($E38:$S38,""))),(IF($E40="",(T38+T39)/(30-(COUNTIF($E38:$S38,"")+COUNTIF($E39:$S39,""))), (T38+T39+T40)/(45-(COUNTIF($E38:$S38,"")+COUNTIF($E39:$S39,"")+COUNTIF($E40:$S40,"")))))))),"0,00")</f>
        <v>0,60</v>
      </c>
    </row>
    <row r="41" spans="1:29" ht="15.75" thickBot="1">
      <c r="A41" s="48">
        <v>203</v>
      </c>
      <c r="B41" s="49" t="s">
        <v>146</v>
      </c>
      <c r="C41" s="50" t="s">
        <v>41</v>
      </c>
      <c r="D41" s="50"/>
      <c r="E41" s="51">
        <v>0</v>
      </c>
      <c r="F41" s="51">
        <v>0</v>
      </c>
      <c r="G41" s="51">
        <v>0</v>
      </c>
      <c r="H41" s="51">
        <v>0</v>
      </c>
      <c r="I41" s="51">
        <v>1</v>
      </c>
      <c r="J41" s="51">
        <v>0</v>
      </c>
      <c r="K41" s="51">
        <v>5</v>
      </c>
      <c r="L41" s="51">
        <v>0</v>
      </c>
      <c r="M41" s="51">
        <v>1</v>
      </c>
      <c r="N41" s="51">
        <v>0</v>
      </c>
      <c r="O41" s="51"/>
      <c r="P41" s="51"/>
      <c r="Q41" s="51"/>
      <c r="R41" s="51"/>
      <c r="S41" s="51"/>
      <c r="T41" s="52">
        <f t="shared" si="1"/>
        <v>7</v>
      </c>
      <c r="U41" s="53"/>
      <c r="V41" s="54">
        <f>SUM(T41:T43)+IF(ISNUMBER(U41),U41,0)+IF(ISNUMBER(U42),U42,0)+IF(ISNUMBER(U43),U43,0)</f>
        <v>19</v>
      </c>
      <c r="W41" s="55">
        <f>COUNTIF($E41:$S41,0)+COUNTIF($E42:$S42,0)+COUNTIF($E43:$S43,0)</f>
        <v>21</v>
      </c>
      <c r="X41" s="55">
        <f>COUNTIF($E41:$S41,1)+COUNTIF($E42:$S42,1)+COUNTIF($E43:$S43,1)</f>
        <v>6</v>
      </c>
      <c r="Y41" s="55">
        <f>COUNTIF($E41:$S41,2)+COUNTIF($E42:$S42,2)+COUNTIF($E43:$S43,2)</f>
        <v>0</v>
      </c>
      <c r="Z41" s="55">
        <f>COUNTIF($E41:$S41,3)+COUNTIF($E42:$S42,3)+COUNTIF($E43:$S43,3)</f>
        <v>1</v>
      </c>
      <c r="AA41" s="55">
        <f>COUNTIF($E41:$S41,5)+COUNTIF($E42:$S42,5)+COUNTIF($E43:$S43,5)</f>
        <v>2</v>
      </c>
      <c r="AB41" s="56">
        <f>COUNTIF($E41:$S41,"5*")+COUNTIF($E42:$S42,"5*")+COUNTIF($E43:$S43,"5*")</f>
        <v>0</v>
      </c>
      <c r="AC41" s="57">
        <f>COUNTIF($E41:$S41,20)+COUNTIF($E42:$S42,20)+COUNTIF($E43:$S43,20)</f>
        <v>0</v>
      </c>
    </row>
    <row r="42" spans="1:29" ht="16.5" thickBot="1">
      <c r="A42" s="58" t="s">
        <v>84</v>
      </c>
      <c r="B42" s="59" t="s">
        <v>24</v>
      </c>
      <c r="C42" s="59" t="s">
        <v>34</v>
      </c>
      <c r="D42" s="59"/>
      <c r="E42" s="60">
        <v>0</v>
      </c>
      <c r="F42" s="60">
        <v>1</v>
      </c>
      <c r="G42" s="60">
        <v>0</v>
      </c>
      <c r="H42" s="60">
        <v>0</v>
      </c>
      <c r="I42" s="60">
        <v>1</v>
      </c>
      <c r="J42" s="60">
        <v>3</v>
      </c>
      <c r="K42" s="60">
        <v>0</v>
      </c>
      <c r="L42" s="60">
        <v>0</v>
      </c>
      <c r="M42" s="60">
        <v>0</v>
      </c>
      <c r="N42" s="60">
        <v>5</v>
      </c>
      <c r="O42" s="60"/>
      <c r="P42" s="60"/>
      <c r="Q42" s="60"/>
      <c r="R42" s="60"/>
      <c r="S42" s="60"/>
      <c r="T42" s="61">
        <f t="shared" si="1"/>
        <v>10</v>
      </c>
      <c r="U42" s="62"/>
      <c r="V42" s="63">
        <v>0.47569444444444436</v>
      </c>
      <c r="W42" s="64" t="s">
        <v>26</v>
      </c>
      <c r="X42" s="65"/>
      <c r="Y42" s="65"/>
      <c r="Z42" s="66"/>
      <c r="AA42" s="66"/>
      <c r="AB42" s="67"/>
      <c r="AC42" s="68" t="str">
        <f>TEXT( (V43-V42+0.00000000000001),"[hh].mm.ss")</f>
        <v>03.57.33</v>
      </c>
    </row>
    <row r="43" spans="1:29" ht="15.75" thickBot="1">
      <c r="A43" s="32" t="s">
        <v>27</v>
      </c>
      <c r="B43" s="33"/>
      <c r="C43" s="13"/>
      <c r="D43" s="14"/>
      <c r="E43" s="69">
        <v>0</v>
      </c>
      <c r="F43" s="69">
        <v>0</v>
      </c>
      <c r="G43" s="69">
        <v>0</v>
      </c>
      <c r="H43" s="69">
        <v>1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1</v>
      </c>
      <c r="O43" s="69"/>
      <c r="P43" s="69"/>
      <c r="Q43" s="69"/>
      <c r="R43" s="69"/>
      <c r="S43" s="69"/>
      <c r="T43" s="70">
        <f t="shared" si="1"/>
        <v>2</v>
      </c>
      <c r="U43" s="71"/>
      <c r="V43" s="72">
        <v>0.64065972222222223</v>
      </c>
      <c r="W43" s="73" t="s">
        <v>28</v>
      </c>
      <c r="X43" s="74"/>
      <c r="Y43" s="74"/>
      <c r="Z43" s="75"/>
      <c r="AA43" s="76"/>
      <c r="AB43" s="77"/>
      <c r="AC43" s="78" t="str">
        <f>TEXT(IF($E41="","",(IF($E42="",T41/(15-(COUNTIF($E41:$S41,""))),(IF($E43="",(T41+T42)/(30-(COUNTIF($E41:$S41,"")+COUNTIF($E42:$S42,""))), (T41+T42+T43)/(45-(COUNTIF($E41:$S41,"")+COUNTIF($E42:$S42,"")+COUNTIF($E43:$S43,"")))))))),"0,00")</f>
        <v>0,63</v>
      </c>
    </row>
    <row r="44" spans="1:29" ht="15.75" thickBot="1">
      <c r="A44" s="48">
        <v>205</v>
      </c>
      <c r="B44" s="49" t="s">
        <v>147</v>
      </c>
      <c r="C44" s="50" t="s">
        <v>22</v>
      </c>
      <c r="D44" s="50"/>
      <c r="E44" s="51">
        <v>0</v>
      </c>
      <c r="F44" s="51">
        <v>0</v>
      </c>
      <c r="G44" s="51">
        <v>0</v>
      </c>
      <c r="H44" s="51">
        <v>2</v>
      </c>
      <c r="I44" s="51">
        <v>1</v>
      </c>
      <c r="J44" s="51">
        <v>5</v>
      </c>
      <c r="K44" s="51">
        <v>1</v>
      </c>
      <c r="L44" s="51">
        <v>0</v>
      </c>
      <c r="M44" s="51">
        <v>0</v>
      </c>
      <c r="N44" s="51">
        <v>0</v>
      </c>
      <c r="O44" s="51"/>
      <c r="P44" s="51"/>
      <c r="Q44" s="51"/>
      <c r="R44" s="51"/>
      <c r="S44" s="51"/>
      <c r="T44" s="52">
        <f t="shared" si="1"/>
        <v>9</v>
      </c>
      <c r="U44" s="53"/>
      <c r="V44" s="54">
        <f>SUM(T44:T46)+IF(ISNUMBER(U44),U44,0)+IF(ISNUMBER(U45),U45,0)+IF(ISNUMBER(U46),U46,0)</f>
        <v>20</v>
      </c>
      <c r="W44" s="55">
        <f>COUNTIF($E44:$S44,0)+COUNTIF($E45:$S45,0)+COUNTIF($E46:$S46,0)</f>
        <v>20</v>
      </c>
      <c r="X44" s="55">
        <f>COUNTIF($E44:$S44,1)+COUNTIF($E45:$S45,1)+COUNTIF($E46:$S46,1)</f>
        <v>6</v>
      </c>
      <c r="Y44" s="55">
        <f>COUNTIF($E44:$S44,2)+COUNTIF($E45:$S45,2)+COUNTIF($E46:$S46,2)</f>
        <v>2</v>
      </c>
      <c r="Z44" s="55">
        <f>COUNTIF($E44:$S44,3)+COUNTIF($E45:$S45,3)+COUNTIF($E46:$S46,3)</f>
        <v>0</v>
      </c>
      <c r="AA44" s="55">
        <f>COUNTIF($E44:$S44,5)+COUNTIF($E45:$S45,5)+COUNTIF($E46:$S46,5)</f>
        <v>2</v>
      </c>
      <c r="AB44" s="56">
        <f>COUNTIF($E44:$S44,"5*")+COUNTIF($E45:$S45,"5*")+COUNTIF($E46:$S46,"5*")</f>
        <v>0</v>
      </c>
      <c r="AC44" s="57">
        <f>COUNTIF($E44:$S44,20)+COUNTIF($E45:$S45,20)+COUNTIF($E46:$S46,20)</f>
        <v>0</v>
      </c>
    </row>
    <row r="45" spans="1:29" ht="16.5" thickBot="1">
      <c r="A45" s="58" t="s">
        <v>86</v>
      </c>
      <c r="B45" s="59" t="s">
        <v>24</v>
      </c>
      <c r="C45" s="59" t="s">
        <v>25</v>
      </c>
      <c r="D45" s="59"/>
      <c r="E45" s="60">
        <v>1</v>
      </c>
      <c r="F45" s="60">
        <v>0</v>
      </c>
      <c r="G45" s="60">
        <v>0</v>
      </c>
      <c r="H45" s="60">
        <v>1</v>
      </c>
      <c r="I45" s="60">
        <v>0</v>
      </c>
      <c r="J45" s="60">
        <v>0</v>
      </c>
      <c r="K45" s="60">
        <v>0</v>
      </c>
      <c r="L45" s="60">
        <v>1</v>
      </c>
      <c r="M45" s="60">
        <v>0</v>
      </c>
      <c r="N45" s="60">
        <v>1</v>
      </c>
      <c r="O45" s="60"/>
      <c r="P45" s="60"/>
      <c r="Q45" s="60"/>
      <c r="R45" s="60"/>
      <c r="S45" s="60"/>
      <c r="T45" s="61">
        <f t="shared" si="1"/>
        <v>4</v>
      </c>
      <c r="U45" s="62"/>
      <c r="V45" s="63">
        <v>0.47361111111111104</v>
      </c>
      <c r="W45" s="64" t="s">
        <v>26</v>
      </c>
      <c r="X45" s="65"/>
      <c r="Y45" s="65"/>
      <c r="Z45" s="66"/>
      <c r="AA45" s="66"/>
      <c r="AB45" s="67"/>
      <c r="AC45" s="68" t="str">
        <f>TEXT( (V46-V45+0.00000000000001),"[hh].mm.ss")</f>
        <v>03.57.22</v>
      </c>
    </row>
    <row r="46" spans="1:29" ht="15.75" thickBot="1">
      <c r="A46" s="32" t="s">
        <v>27</v>
      </c>
      <c r="B46" s="33"/>
      <c r="C46" s="13"/>
      <c r="D46" s="14"/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5</v>
      </c>
      <c r="L46" s="69">
        <v>0</v>
      </c>
      <c r="M46" s="69">
        <v>0</v>
      </c>
      <c r="N46" s="69">
        <v>2</v>
      </c>
      <c r="O46" s="69"/>
      <c r="P46" s="69"/>
      <c r="Q46" s="69"/>
      <c r="R46" s="69"/>
      <c r="S46" s="69"/>
      <c r="T46" s="70">
        <f t="shared" si="1"/>
        <v>7</v>
      </c>
      <c r="U46" s="71"/>
      <c r="V46" s="72">
        <v>0.63844907407407414</v>
      </c>
      <c r="W46" s="73" t="s">
        <v>28</v>
      </c>
      <c r="X46" s="74"/>
      <c r="Y46" s="74"/>
      <c r="Z46" s="75"/>
      <c r="AA46" s="76"/>
      <c r="AB46" s="77"/>
      <c r="AC46" s="78" t="str">
        <f>TEXT(IF($E44="","",(IF($E45="",T44/(15-(COUNTIF($E44:$S44,""))),(IF($E46="",(T44+T45)/(30-(COUNTIF($E44:$S44,"")+COUNTIF($E45:$S45,""))), (T44+T45+T46)/(45-(COUNTIF($E44:$S44,"")+COUNTIF($E45:$S45,"")+COUNTIF($E46:$S46,"")))))))),"0,00")</f>
        <v>0,67</v>
      </c>
    </row>
    <row r="47" spans="1:29" ht="15.75" thickBot="1">
      <c r="A47" s="48">
        <v>212</v>
      </c>
      <c r="B47" s="49" t="s">
        <v>148</v>
      </c>
      <c r="C47" s="50" t="s">
        <v>41</v>
      </c>
      <c r="D47" s="50"/>
      <c r="E47" s="51">
        <v>0</v>
      </c>
      <c r="F47" s="51">
        <v>0</v>
      </c>
      <c r="G47" s="51">
        <v>0</v>
      </c>
      <c r="H47" s="51">
        <v>2</v>
      </c>
      <c r="I47" s="51">
        <v>2</v>
      </c>
      <c r="J47" s="51">
        <v>1</v>
      </c>
      <c r="K47" s="51">
        <v>0</v>
      </c>
      <c r="L47" s="51">
        <v>0</v>
      </c>
      <c r="M47" s="51">
        <v>0</v>
      </c>
      <c r="N47" s="51">
        <v>2</v>
      </c>
      <c r="O47" s="51"/>
      <c r="P47" s="51"/>
      <c r="Q47" s="51"/>
      <c r="R47" s="51"/>
      <c r="S47" s="51"/>
      <c r="T47" s="52">
        <f t="shared" si="1"/>
        <v>7</v>
      </c>
      <c r="U47" s="53"/>
      <c r="V47" s="54">
        <f>SUM(T47:T49)+IF(ISNUMBER(U47),U47,0)+IF(ISNUMBER(U48),U48,0)+IF(ISNUMBER(U49),U49,0)</f>
        <v>22</v>
      </c>
      <c r="W47" s="55">
        <f>COUNTIF($E47:$S47,0)+COUNTIF($E48:$S48,0)+COUNTIF($E49:$S49,0)</f>
        <v>19</v>
      </c>
      <c r="X47" s="55">
        <f>COUNTIF($E47:$S47,1)+COUNTIF($E48:$S48,1)+COUNTIF($E49:$S49,1)</f>
        <v>3</v>
      </c>
      <c r="Y47" s="55">
        <f>COUNTIF($E47:$S47,2)+COUNTIF($E48:$S48,2)+COUNTIF($E49:$S49,2)</f>
        <v>7</v>
      </c>
      <c r="Z47" s="55">
        <f>COUNTIF($E47:$S47,3)+COUNTIF($E48:$S48,3)+COUNTIF($E49:$S49,3)</f>
        <v>0</v>
      </c>
      <c r="AA47" s="55">
        <f>COUNTIF($E47:$S47,5)+COUNTIF($E48:$S48,5)+COUNTIF($E49:$S49,5)</f>
        <v>1</v>
      </c>
      <c r="AB47" s="56">
        <f>COUNTIF($E47:$S47,"5*")+COUNTIF($E48:$S48,"5*")+COUNTIF($E49:$S49,"5*")</f>
        <v>0</v>
      </c>
      <c r="AC47" s="57">
        <f>COUNTIF($E47:$S47,20)+COUNTIF($E48:$S48,20)+COUNTIF($E49:$S49,20)</f>
        <v>0</v>
      </c>
    </row>
    <row r="48" spans="1:29" ht="16.5" thickBot="1">
      <c r="A48" s="58" t="s">
        <v>110</v>
      </c>
      <c r="B48" s="59" t="s">
        <v>24</v>
      </c>
      <c r="C48" s="59" t="s">
        <v>149</v>
      </c>
      <c r="D48" s="59"/>
      <c r="E48" s="60">
        <v>0</v>
      </c>
      <c r="F48" s="60">
        <v>0</v>
      </c>
      <c r="G48" s="60">
        <v>0</v>
      </c>
      <c r="H48" s="60">
        <v>1</v>
      </c>
      <c r="I48" s="60">
        <v>2</v>
      </c>
      <c r="J48" s="60">
        <v>0</v>
      </c>
      <c r="K48" s="60">
        <v>1</v>
      </c>
      <c r="L48" s="60">
        <v>5</v>
      </c>
      <c r="M48" s="60">
        <v>0</v>
      </c>
      <c r="N48" s="60">
        <v>2</v>
      </c>
      <c r="O48" s="60"/>
      <c r="P48" s="60"/>
      <c r="Q48" s="60"/>
      <c r="R48" s="60"/>
      <c r="S48" s="60"/>
      <c r="T48" s="61">
        <f t="shared" si="1"/>
        <v>11</v>
      </c>
      <c r="U48" s="62"/>
      <c r="V48" s="63">
        <v>0.4729166666666666</v>
      </c>
      <c r="W48" s="64" t="s">
        <v>26</v>
      </c>
      <c r="X48" s="65"/>
      <c r="Y48" s="65"/>
      <c r="Z48" s="66"/>
      <c r="AA48" s="66"/>
      <c r="AB48" s="67"/>
      <c r="AC48" s="68" t="str">
        <f>TEXT( (V49-V48+0.00000000000001),"[hh].mm.ss")</f>
        <v>03.40.07</v>
      </c>
    </row>
    <row r="49" spans="1:29" ht="15.75" thickBot="1">
      <c r="A49" s="32" t="s">
        <v>27</v>
      </c>
      <c r="B49" s="33"/>
      <c r="C49" s="13"/>
      <c r="D49" s="14"/>
      <c r="E49" s="69">
        <v>0</v>
      </c>
      <c r="F49" s="69">
        <v>2</v>
      </c>
      <c r="G49" s="69">
        <v>0</v>
      </c>
      <c r="H49" s="69">
        <v>2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/>
      <c r="P49" s="69"/>
      <c r="Q49" s="69"/>
      <c r="R49" s="69"/>
      <c r="S49" s="69"/>
      <c r="T49" s="70">
        <f t="shared" si="1"/>
        <v>4</v>
      </c>
      <c r="U49" s="71"/>
      <c r="V49" s="72">
        <v>0.62577546296296294</v>
      </c>
      <c r="W49" s="73" t="s">
        <v>28</v>
      </c>
      <c r="X49" s="74"/>
      <c r="Y49" s="74"/>
      <c r="Z49" s="75"/>
      <c r="AA49" s="76"/>
      <c r="AB49" s="77"/>
      <c r="AC49" s="78" t="str">
        <f>TEXT(IF($E47="","",(IF($E48="",T47/(15-(COUNTIF($E47:$S47,""))),(IF($E49="",(T47+T48)/(30-(COUNTIF($E47:$S47,"")+COUNTIF($E48:$S48,""))), (T47+T48+T49)/(45-(COUNTIF($E47:$S47,"")+COUNTIF($E48:$S48,"")+COUNTIF($E49:$S49,"")))))))),"0,00")</f>
        <v>0,73</v>
      </c>
    </row>
    <row r="50" spans="1:29" ht="15.75" thickBot="1">
      <c r="A50" s="48">
        <v>222</v>
      </c>
      <c r="B50" s="49" t="s">
        <v>150</v>
      </c>
      <c r="C50" s="50" t="s">
        <v>22</v>
      </c>
      <c r="D50" s="50"/>
      <c r="E50" s="51">
        <v>1</v>
      </c>
      <c r="F50" s="51">
        <v>3</v>
      </c>
      <c r="G50" s="51">
        <v>0</v>
      </c>
      <c r="H50" s="51">
        <v>2</v>
      </c>
      <c r="I50" s="51">
        <v>5</v>
      </c>
      <c r="J50" s="51">
        <v>0</v>
      </c>
      <c r="K50" s="51">
        <v>0</v>
      </c>
      <c r="L50" s="51">
        <v>0</v>
      </c>
      <c r="M50" s="51">
        <v>5</v>
      </c>
      <c r="N50" s="51">
        <v>5</v>
      </c>
      <c r="O50" s="51"/>
      <c r="P50" s="51"/>
      <c r="Q50" s="51"/>
      <c r="R50" s="51"/>
      <c r="S50" s="51"/>
      <c r="T50" s="52">
        <f t="shared" si="1"/>
        <v>21</v>
      </c>
      <c r="U50" s="53"/>
      <c r="V50" s="54">
        <f>SUM(T50:T52)+IF(ISNUMBER(U50),U50,0)+IF(ISNUMBER(U51),U51,0)+IF(ISNUMBER(U52),U52,0)</f>
        <v>30</v>
      </c>
      <c r="W50" s="55">
        <f>COUNTIF($E50:$S50,0)+COUNTIF($E51:$S51,0)+COUNTIF($E52:$S52,0)</f>
        <v>19</v>
      </c>
      <c r="X50" s="55">
        <f>COUNTIF($E50:$S50,1)+COUNTIF($E51:$S51,1)+COUNTIF($E52:$S52,1)</f>
        <v>5</v>
      </c>
      <c r="Y50" s="55">
        <f>COUNTIF($E50:$S50,2)+COUNTIF($E51:$S51,2)+COUNTIF($E52:$S52,2)</f>
        <v>1</v>
      </c>
      <c r="Z50" s="55">
        <f>COUNTIF($E50:$S50,3)+COUNTIF($E51:$S51,3)+COUNTIF($E52:$S52,3)</f>
        <v>1</v>
      </c>
      <c r="AA50" s="55">
        <f>COUNTIF($E50:$S50,5)+COUNTIF($E51:$S51,5)+COUNTIF($E52:$S52,5)</f>
        <v>4</v>
      </c>
      <c r="AB50" s="56">
        <f>COUNTIF($E50:$S50,"5*")+COUNTIF($E51:$S51,"5*")+COUNTIF($E52:$S52,"5*")</f>
        <v>0</v>
      </c>
      <c r="AC50" s="57">
        <f>COUNTIF($E50:$S50,20)+COUNTIF($E51:$S51,20)+COUNTIF($E52:$S52,20)</f>
        <v>0</v>
      </c>
    </row>
    <row r="51" spans="1:29" ht="16.5" thickBot="1">
      <c r="A51" s="58" t="s">
        <v>111</v>
      </c>
      <c r="B51" s="59" t="s">
        <v>24</v>
      </c>
      <c r="C51" s="59" t="s">
        <v>25</v>
      </c>
      <c r="D51" s="59"/>
      <c r="E51" s="60">
        <v>0</v>
      </c>
      <c r="F51" s="60">
        <v>0</v>
      </c>
      <c r="G51" s="60">
        <v>0</v>
      </c>
      <c r="H51" s="60">
        <v>1</v>
      </c>
      <c r="I51" s="60">
        <v>1</v>
      </c>
      <c r="J51" s="60">
        <v>0</v>
      </c>
      <c r="K51" s="60">
        <v>0</v>
      </c>
      <c r="L51" s="60">
        <v>0</v>
      </c>
      <c r="M51" s="60">
        <v>0</v>
      </c>
      <c r="N51" s="60">
        <v>5</v>
      </c>
      <c r="O51" s="60"/>
      <c r="P51" s="60"/>
      <c r="Q51" s="60"/>
      <c r="R51" s="60"/>
      <c r="S51" s="60"/>
      <c r="T51" s="61">
        <f t="shared" si="1"/>
        <v>7</v>
      </c>
      <c r="U51" s="62"/>
      <c r="V51" s="63">
        <v>0.47222222222222215</v>
      </c>
      <c r="W51" s="64" t="s">
        <v>26</v>
      </c>
      <c r="X51" s="65"/>
      <c r="Y51" s="65"/>
      <c r="Z51" s="66"/>
      <c r="AA51" s="66"/>
      <c r="AB51" s="67"/>
      <c r="AC51" s="68" t="str">
        <f>TEXT( (V52-V51+0.00000000000001),"[hh].mm.ss")</f>
        <v>04.38.04</v>
      </c>
    </row>
    <row r="52" spans="1:29" ht="15.75" thickBot="1">
      <c r="A52" s="32" t="s">
        <v>27</v>
      </c>
      <c r="B52" s="33"/>
      <c r="C52" s="13"/>
      <c r="D52" s="14"/>
      <c r="E52" s="69">
        <v>0</v>
      </c>
      <c r="F52" s="69">
        <v>0</v>
      </c>
      <c r="G52" s="69">
        <v>1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1</v>
      </c>
      <c r="N52" s="69">
        <v>0</v>
      </c>
      <c r="O52" s="69"/>
      <c r="P52" s="69"/>
      <c r="Q52" s="69"/>
      <c r="R52" s="69"/>
      <c r="S52" s="69"/>
      <c r="T52" s="70">
        <f t="shared" si="1"/>
        <v>2</v>
      </c>
      <c r="U52" s="71"/>
      <c r="V52" s="72">
        <v>0.66532407407407412</v>
      </c>
      <c r="W52" s="73" t="s">
        <v>28</v>
      </c>
      <c r="X52" s="74"/>
      <c r="Y52" s="74"/>
      <c r="Z52" s="75"/>
      <c r="AA52" s="76"/>
      <c r="AB52" s="77"/>
      <c r="AC52" s="78" t="str">
        <f>TEXT(IF($E50="","",(IF($E51="",T50/(15-(COUNTIF($E50:$S50,""))),(IF($E52="",(T50+T51)/(30-(COUNTIF($E50:$S50,"")+COUNTIF($E51:$S51,""))), (T50+T51+T52)/(45-(COUNTIF($E50:$S50,"")+COUNTIF($E51:$S51,"")+COUNTIF($E52:$S52,"")))))))),"0,00")</f>
        <v>1,00</v>
      </c>
    </row>
    <row r="53" spans="1:29" ht="15.75" thickBot="1">
      <c r="A53" s="48">
        <v>247</v>
      </c>
      <c r="B53" s="49" t="s">
        <v>151</v>
      </c>
      <c r="C53" s="50" t="s">
        <v>41</v>
      </c>
      <c r="D53" s="50"/>
      <c r="E53" s="51">
        <v>1</v>
      </c>
      <c r="F53" s="51">
        <v>0</v>
      </c>
      <c r="G53" s="51">
        <v>0</v>
      </c>
      <c r="H53" s="51">
        <v>1</v>
      </c>
      <c r="I53" s="51">
        <v>2</v>
      </c>
      <c r="J53" s="51">
        <v>0</v>
      </c>
      <c r="K53" s="51">
        <v>1</v>
      </c>
      <c r="L53" s="51">
        <v>1</v>
      </c>
      <c r="M53" s="51">
        <v>5</v>
      </c>
      <c r="N53" s="51">
        <v>2</v>
      </c>
      <c r="O53" s="51"/>
      <c r="P53" s="51"/>
      <c r="Q53" s="51"/>
      <c r="R53" s="51"/>
      <c r="S53" s="51"/>
      <c r="T53" s="52">
        <f t="shared" si="1"/>
        <v>13</v>
      </c>
      <c r="U53" s="53"/>
      <c r="V53" s="54">
        <f>SUM(T53:T55)+IF(ISNUMBER(U53),U53,0)+IF(ISNUMBER(U54),U54,0)+IF(ISNUMBER(U55),U55,0)</f>
        <v>30</v>
      </c>
      <c r="W53" s="55">
        <f>COUNTIF($E53:$S53,0)+COUNTIF($E54:$S54,0)+COUNTIF($E55:$S55,0)</f>
        <v>13</v>
      </c>
      <c r="X53" s="55">
        <f>COUNTIF($E53:$S53,1)+COUNTIF($E54:$S54,1)+COUNTIF($E55:$S55,1)</f>
        <v>11</v>
      </c>
      <c r="Y53" s="55">
        <f>COUNTIF($E53:$S53,2)+COUNTIF($E54:$S54,2)+COUNTIF($E55:$S55,2)</f>
        <v>3</v>
      </c>
      <c r="Z53" s="55">
        <f>COUNTIF($E53:$S53,3)+COUNTIF($E54:$S54,3)+COUNTIF($E55:$S55,3)</f>
        <v>1</v>
      </c>
      <c r="AA53" s="55">
        <f>COUNTIF($E53:$S53,5)+COUNTIF($E54:$S54,5)+COUNTIF($E55:$S55,5)</f>
        <v>2</v>
      </c>
      <c r="AB53" s="56">
        <f>COUNTIF($E53:$S53,"5*")+COUNTIF($E54:$S54,"5*")+COUNTIF($E55:$S55,"5*")</f>
        <v>0</v>
      </c>
      <c r="AC53" s="57">
        <f>COUNTIF($E53:$S53,20)+COUNTIF($E54:$S54,20)+COUNTIF($E55:$S55,20)</f>
        <v>0</v>
      </c>
    </row>
    <row r="54" spans="1:29" ht="16.5" thickBot="1">
      <c r="A54" s="58" t="s">
        <v>112</v>
      </c>
      <c r="B54" s="59" t="s">
        <v>24</v>
      </c>
      <c r="C54" s="59" t="s">
        <v>55</v>
      </c>
      <c r="D54" s="59"/>
      <c r="E54" s="60">
        <v>3</v>
      </c>
      <c r="F54" s="60">
        <v>1</v>
      </c>
      <c r="G54" s="60">
        <v>0</v>
      </c>
      <c r="H54" s="60">
        <v>1</v>
      </c>
      <c r="I54" s="60">
        <v>0</v>
      </c>
      <c r="J54" s="60">
        <v>1</v>
      </c>
      <c r="K54" s="60">
        <v>0</v>
      </c>
      <c r="L54" s="60">
        <v>0</v>
      </c>
      <c r="M54" s="60">
        <v>0</v>
      </c>
      <c r="N54" s="60">
        <v>5</v>
      </c>
      <c r="O54" s="60"/>
      <c r="P54" s="60"/>
      <c r="Q54" s="60"/>
      <c r="R54" s="60"/>
      <c r="S54" s="60"/>
      <c r="T54" s="61">
        <f t="shared" si="1"/>
        <v>11</v>
      </c>
      <c r="U54" s="62"/>
      <c r="V54" s="63">
        <v>0.46527777777777773</v>
      </c>
      <c r="W54" s="64" t="s">
        <v>26</v>
      </c>
      <c r="X54" s="65"/>
      <c r="Y54" s="65"/>
      <c r="Z54" s="66"/>
      <c r="AA54" s="66"/>
      <c r="AB54" s="67"/>
      <c r="AC54" s="68" t="str">
        <f>TEXT( (V55-V54+0.00000000000001),"[hh].mm.ss")</f>
        <v>04.22.15</v>
      </c>
    </row>
    <row r="55" spans="1:29" ht="15.75" thickBot="1">
      <c r="A55" s="32" t="s">
        <v>27</v>
      </c>
      <c r="B55" s="33"/>
      <c r="C55" s="13"/>
      <c r="D55" s="14"/>
      <c r="E55" s="69">
        <v>1</v>
      </c>
      <c r="F55" s="69">
        <v>0</v>
      </c>
      <c r="G55" s="69">
        <v>0</v>
      </c>
      <c r="H55" s="69">
        <v>1</v>
      </c>
      <c r="I55" s="69">
        <v>2</v>
      </c>
      <c r="J55" s="69">
        <v>0</v>
      </c>
      <c r="K55" s="69">
        <v>0</v>
      </c>
      <c r="L55" s="69">
        <v>0</v>
      </c>
      <c r="M55" s="69">
        <v>1</v>
      </c>
      <c r="N55" s="69">
        <v>1</v>
      </c>
      <c r="O55" s="69"/>
      <c r="P55" s="69"/>
      <c r="Q55" s="69"/>
      <c r="R55" s="69"/>
      <c r="S55" s="69"/>
      <c r="T55" s="70">
        <f t="shared" si="1"/>
        <v>6</v>
      </c>
      <c r="U55" s="71"/>
      <c r="V55" s="72">
        <v>0.64739583333333328</v>
      </c>
      <c r="W55" s="73" t="s">
        <v>28</v>
      </c>
      <c r="X55" s="74"/>
      <c r="Y55" s="74"/>
      <c r="Z55" s="75"/>
      <c r="AA55" s="76"/>
      <c r="AB55" s="77"/>
      <c r="AC55" s="78" t="str">
        <f>TEXT(IF($E53="","",(IF($E54="",T53/(15-(COUNTIF($E53:$S53,""))),(IF($E55="",(T53+T54)/(30-(COUNTIF($E53:$S53,"")+COUNTIF($E54:$S54,""))), (T53+T54+T55)/(45-(COUNTIF($E53:$S53,"")+COUNTIF($E54:$S54,"")+COUNTIF($E55:$S55,"")))))))),"0,00")</f>
        <v>1,00</v>
      </c>
    </row>
    <row r="56" spans="1:29" ht="15.75" thickBot="1">
      <c r="A56" s="48">
        <v>232</v>
      </c>
      <c r="B56" s="49" t="s">
        <v>152</v>
      </c>
      <c r="C56" s="50" t="s">
        <v>80</v>
      </c>
      <c r="D56" s="50"/>
      <c r="E56" s="51">
        <v>0</v>
      </c>
      <c r="F56" s="51">
        <v>2</v>
      </c>
      <c r="G56" s="51">
        <v>0</v>
      </c>
      <c r="H56" s="51">
        <v>5</v>
      </c>
      <c r="I56" s="51">
        <v>3</v>
      </c>
      <c r="J56" s="51">
        <v>0</v>
      </c>
      <c r="K56" s="51">
        <v>1</v>
      </c>
      <c r="L56" s="51">
        <v>0</v>
      </c>
      <c r="M56" s="51">
        <v>5</v>
      </c>
      <c r="N56" s="51">
        <v>0</v>
      </c>
      <c r="O56" s="51"/>
      <c r="P56" s="51"/>
      <c r="Q56" s="51"/>
      <c r="R56" s="51"/>
      <c r="S56" s="51"/>
      <c r="T56" s="52">
        <f t="shared" si="1"/>
        <v>16</v>
      </c>
      <c r="U56" s="53"/>
      <c r="V56" s="54">
        <f>SUM(T56:T58)+IF(ISNUMBER(U56),U56,0)+IF(ISNUMBER(U57),U57,0)+IF(ISNUMBER(U58),U58,0)</f>
        <v>40</v>
      </c>
      <c r="W56" s="55">
        <f>COUNTIF($E56:$S56,0)+COUNTIF($E57:$S57,0)+COUNTIF($E58:$S58,0)</f>
        <v>16</v>
      </c>
      <c r="X56" s="55">
        <f>COUNTIF($E56:$S56,1)+COUNTIF($E57:$S57,1)+COUNTIF($E58:$S58,1)</f>
        <v>5</v>
      </c>
      <c r="Y56" s="55">
        <f>COUNTIF($E56:$S56,2)+COUNTIF($E57:$S57,2)+COUNTIF($E58:$S58,2)</f>
        <v>2</v>
      </c>
      <c r="Z56" s="55">
        <f>COUNTIF($E56:$S56,3)+COUNTIF($E57:$S57,3)+COUNTIF($E58:$S58,3)</f>
        <v>2</v>
      </c>
      <c r="AA56" s="55">
        <f>COUNTIF($E56:$S56,5)+COUNTIF($E57:$S57,5)+COUNTIF($E58:$S58,5)</f>
        <v>5</v>
      </c>
      <c r="AB56" s="56">
        <f>COUNTIF($E56:$S56,"5*")+COUNTIF($E57:$S57,"5*")+COUNTIF($E58:$S58,"5*")</f>
        <v>0</v>
      </c>
      <c r="AC56" s="57">
        <f>COUNTIF($E56:$S56,20)+COUNTIF($E57:$S57,20)+COUNTIF($E58:$S58,20)</f>
        <v>0</v>
      </c>
    </row>
    <row r="57" spans="1:29" ht="16.5" thickBot="1">
      <c r="A57" s="58" t="s">
        <v>113</v>
      </c>
      <c r="B57" s="59" t="s">
        <v>24</v>
      </c>
      <c r="C57" s="59" t="s">
        <v>25</v>
      </c>
      <c r="D57" s="59"/>
      <c r="E57" s="60">
        <v>0</v>
      </c>
      <c r="F57" s="60">
        <v>2</v>
      </c>
      <c r="G57" s="60">
        <v>0</v>
      </c>
      <c r="H57" s="60">
        <v>5</v>
      </c>
      <c r="I57" s="60">
        <v>0</v>
      </c>
      <c r="J57" s="60">
        <v>1</v>
      </c>
      <c r="K57" s="60">
        <v>3</v>
      </c>
      <c r="L57" s="60">
        <v>0</v>
      </c>
      <c r="M57" s="60">
        <v>0</v>
      </c>
      <c r="N57" s="60">
        <v>5</v>
      </c>
      <c r="O57" s="60"/>
      <c r="P57" s="60"/>
      <c r="Q57" s="60"/>
      <c r="R57" s="60"/>
      <c r="S57" s="60"/>
      <c r="T57" s="61">
        <f t="shared" si="1"/>
        <v>16</v>
      </c>
      <c r="U57" s="62"/>
      <c r="V57" s="63">
        <v>0.47083333333333327</v>
      </c>
      <c r="W57" s="64" t="s">
        <v>26</v>
      </c>
      <c r="X57" s="65"/>
      <c r="Y57" s="65"/>
      <c r="Z57" s="66"/>
      <c r="AA57" s="66"/>
      <c r="AB57" s="67"/>
      <c r="AC57" s="68" t="str">
        <f>TEXT( (V58-V57+0.00000000000001),"[hh].mm.ss")</f>
        <v>03.54.00</v>
      </c>
    </row>
    <row r="58" spans="1:29" ht="15.75" thickBot="1">
      <c r="A58" s="32" t="s">
        <v>27</v>
      </c>
      <c r="B58" s="33"/>
      <c r="C58" s="13"/>
      <c r="D58" s="14"/>
      <c r="E58" s="69">
        <v>0</v>
      </c>
      <c r="F58" s="69">
        <v>1</v>
      </c>
      <c r="G58" s="69">
        <v>0</v>
      </c>
      <c r="H58" s="69">
        <v>5</v>
      </c>
      <c r="I58" s="69">
        <v>0</v>
      </c>
      <c r="J58" s="69">
        <v>0</v>
      </c>
      <c r="K58" s="69">
        <v>0</v>
      </c>
      <c r="L58" s="69">
        <v>0</v>
      </c>
      <c r="M58" s="69">
        <v>1</v>
      </c>
      <c r="N58" s="69">
        <v>1</v>
      </c>
      <c r="O58" s="69"/>
      <c r="P58" s="69"/>
      <c r="Q58" s="69"/>
      <c r="R58" s="69"/>
      <c r="S58" s="69"/>
      <c r="T58" s="70">
        <f t="shared" si="1"/>
        <v>8</v>
      </c>
      <c r="U58" s="71"/>
      <c r="V58" s="72">
        <v>0.6333333333333333</v>
      </c>
      <c r="W58" s="73" t="s">
        <v>28</v>
      </c>
      <c r="X58" s="74"/>
      <c r="Y58" s="74"/>
      <c r="Z58" s="75"/>
      <c r="AA58" s="76"/>
      <c r="AB58" s="77"/>
      <c r="AC58" s="78" t="str">
        <f>TEXT(IF($E56="","",(IF($E57="",T56/(15-(COUNTIF($E56:$S56,""))),(IF($E58="",(T56+T57)/(30-(COUNTIF($E56:$S56,"")+COUNTIF($E57:$S57,""))), (T56+T57+T58)/(45-(COUNTIF($E56:$S56,"")+COUNTIF($E57:$S57,"")+COUNTIF($E58:$S58,"")))))))),"0,00")</f>
        <v>1,33</v>
      </c>
    </row>
    <row r="59" spans="1:29" ht="15.75" thickBot="1">
      <c r="A59" s="48">
        <v>218</v>
      </c>
      <c r="B59" s="80" t="s">
        <v>153</v>
      </c>
      <c r="C59" s="50" t="s">
        <v>154</v>
      </c>
      <c r="D59" s="50"/>
      <c r="E59" s="51">
        <v>3</v>
      </c>
      <c r="F59" s="51">
        <v>2</v>
      </c>
      <c r="G59" s="51">
        <v>0</v>
      </c>
      <c r="H59" s="51">
        <v>0</v>
      </c>
      <c r="I59" s="51">
        <v>3</v>
      </c>
      <c r="J59" s="51">
        <v>0</v>
      </c>
      <c r="K59" s="51">
        <v>0</v>
      </c>
      <c r="L59" s="51">
        <v>0</v>
      </c>
      <c r="M59" s="51">
        <v>0</v>
      </c>
      <c r="N59" s="51">
        <v>1</v>
      </c>
      <c r="O59" s="51"/>
      <c r="P59" s="51"/>
      <c r="Q59" s="51"/>
      <c r="R59" s="51"/>
      <c r="S59" s="51"/>
      <c r="T59" s="52">
        <f t="shared" si="1"/>
        <v>9</v>
      </c>
      <c r="U59" s="53"/>
      <c r="V59" s="54">
        <f>SUM(T59:T61)+IF(ISNUMBER(U59),U59,0)+IF(ISNUMBER(U60),U60,0)+IF(ISNUMBER(U61),U61,0)</f>
        <v>22</v>
      </c>
      <c r="W59" s="55">
        <f>COUNTIF($E59:$S59,0)+COUNTIF($E60:$S60,0)+COUNTIF($E61:$S61,0)</f>
        <v>19</v>
      </c>
      <c r="X59" s="55">
        <f>COUNTIF($E59:$S59,1)+COUNTIF($E60:$S60,1)+COUNTIF($E61:$S61,1)</f>
        <v>6</v>
      </c>
      <c r="Y59" s="55">
        <f>COUNTIF($E59:$S59,2)+COUNTIF($E60:$S60,2)+COUNTIF($E61:$S61,2)</f>
        <v>1</v>
      </c>
      <c r="Z59" s="55">
        <f>COUNTIF($E59:$S59,3)+COUNTIF($E60:$S60,3)+COUNTIF($E61:$S61,3)</f>
        <v>3</v>
      </c>
      <c r="AA59" s="55">
        <f>COUNTIF($E59:$S59,5)+COUNTIF($E60:$S60,5)+COUNTIF($E61:$S61,5)</f>
        <v>1</v>
      </c>
      <c r="AB59" s="56">
        <f>COUNTIF($E59:$S59,"5*")+COUNTIF($E60:$S60,"5*")+COUNTIF($E61:$S61,"5*")</f>
        <v>0</v>
      </c>
      <c r="AC59" s="57">
        <f>COUNTIF($E59:$S59,20)+COUNTIF($E60:$S60,20)+COUNTIF($E61:$S61,20)</f>
        <v>0</v>
      </c>
    </row>
    <row r="60" spans="1:29" ht="16.5" thickBot="1">
      <c r="A60" s="58" t="s">
        <v>114</v>
      </c>
      <c r="B60" s="59" t="s">
        <v>24</v>
      </c>
      <c r="C60" s="59" t="s">
        <v>25</v>
      </c>
      <c r="D60" s="59"/>
      <c r="E60" s="60">
        <v>0</v>
      </c>
      <c r="F60" s="60">
        <v>1</v>
      </c>
      <c r="G60" s="60">
        <v>0</v>
      </c>
      <c r="H60" s="60">
        <v>0</v>
      </c>
      <c r="I60" s="60">
        <v>5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/>
      <c r="P60" s="60"/>
      <c r="Q60" s="60"/>
      <c r="R60" s="60"/>
      <c r="S60" s="60"/>
      <c r="T60" s="61">
        <f t="shared" si="1"/>
        <v>6</v>
      </c>
      <c r="U60" s="62"/>
      <c r="V60" s="63">
        <v>0.46874999999999994</v>
      </c>
      <c r="W60" s="64" t="s">
        <v>26</v>
      </c>
      <c r="X60" s="65"/>
      <c r="Y60" s="65"/>
      <c r="Z60" s="66"/>
      <c r="AA60" s="66"/>
      <c r="AB60" s="67"/>
      <c r="AC60" s="68" t="str">
        <f>TEXT( (V61-V60+0.00000000000001),"[hh].mm.ss")</f>
        <v>02.38.24</v>
      </c>
    </row>
    <row r="61" spans="1:29" ht="15.75" thickBot="1">
      <c r="A61" s="32" t="s">
        <v>27</v>
      </c>
      <c r="B61" s="33"/>
      <c r="C61" s="13"/>
      <c r="D61" s="14"/>
      <c r="E61" s="69">
        <v>1</v>
      </c>
      <c r="F61" s="69">
        <v>3</v>
      </c>
      <c r="G61" s="69">
        <v>0</v>
      </c>
      <c r="H61" s="69">
        <v>0</v>
      </c>
      <c r="I61" s="69">
        <v>1</v>
      </c>
      <c r="J61" s="69">
        <v>1</v>
      </c>
      <c r="K61" s="69">
        <v>0</v>
      </c>
      <c r="L61" s="69">
        <v>0</v>
      </c>
      <c r="M61" s="69">
        <v>0</v>
      </c>
      <c r="N61" s="69">
        <v>1</v>
      </c>
      <c r="O61" s="69"/>
      <c r="P61" s="69"/>
      <c r="Q61" s="69"/>
      <c r="R61" s="69"/>
      <c r="S61" s="69"/>
      <c r="T61" s="70">
        <f t="shared" si="1"/>
        <v>7</v>
      </c>
      <c r="U61" s="71"/>
      <c r="V61" s="72">
        <v>0.57874999999999999</v>
      </c>
      <c r="W61" s="73" t="s">
        <v>28</v>
      </c>
      <c r="X61" s="74"/>
      <c r="Y61" s="74"/>
      <c r="Z61" s="75"/>
      <c r="AA61" s="76"/>
      <c r="AB61" s="77"/>
      <c r="AC61" s="78" t="str">
        <f>TEXT(IF($E59="","",(IF($E60="",T59/(15-(COUNTIF($E59:$S59,""))),(IF($E61="",(T59+T60)/(30-(COUNTIF($E59:$S59,"")+COUNTIF($E60:$S60,""))), (T59+T60+T61)/(45-(COUNTIF($E59:$S59,"")+COUNTIF($E60:$S60,"")+COUNTIF($E61:$S61,"")))))))),"0,00")</f>
        <v>0,73</v>
      </c>
    </row>
    <row r="62" spans="1:29" ht="50.25" thickTop="1">
      <c r="A62" s="82" t="s">
        <v>12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4"/>
    </row>
    <row r="63" spans="1:29" ht="50.25" thickBot="1">
      <c r="A63" s="1"/>
      <c r="B63" s="2"/>
      <c r="C63" s="85" t="s">
        <v>9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3" t="s">
        <v>11</v>
      </c>
      <c r="AC63" s="4"/>
    </row>
    <row r="64" spans="1:29" ht="34.5">
      <c r="A64" s="5"/>
      <c r="B64" s="81" t="s">
        <v>16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6">
        <v>6</v>
      </c>
    </row>
    <row r="65" spans="1:29" ht="15.75">
      <c r="A65" s="7">
        <v>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9" t="s">
        <v>20</v>
      </c>
      <c r="AB65" s="10"/>
      <c r="AC65" s="11"/>
    </row>
    <row r="66" spans="1:29" ht="16.5" thickBot="1">
      <c r="A66" s="1"/>
      <c r="B66" s="12" t="s">
        <v>18</v>
      </c>
      <c r="C66" s="13"/>
      <c r="D66" s="13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 t="s">
        <v>17</v>
      </c>
      <c r="P66" s="14"/>
      <c r="Q66" s="14"/>
      <c r="R66" s="14"/>
      <c r="S66" s="14"/>
      <c r="T66" s="16"/>
      <c r="U66" s="16"/>
      <c r="V66" s="17">
        <v>42897</v>
      </c>
      <c r="W66" s="18"/>
      <c r="X66" s="18"/>
      <c r="Y66" s="18"/>
      <c r="Z66" s="16"/>
      <c r="AA66" s="19" t="s">
        <v>19</v>
      </c>
      <c r="AB66" s="20"/>
      <c r="AC66" s="21"/>
    </row>
    <row r="67" spans="1:29">
      <c r="A67" s="22"/>
      <c r="B67" s="23"/>
      <c r="C67" s="23"/>
      <c r="D67" s="2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5" t="s">
        <v>1</v>
      </c>
      <c r="U67" s="26"/>
      <c r="V67" s="27"/>
      <c r="W67" s="28" t="s">
        <v>2</v>
      </c>
      <c r="X67" s="29"/>
      <c r="Y67" s="29"/>
      <c r="Z67" s="30"/>
      <c r="AA67" s="30"/>
      <c r="AB67" s="30"/>
      <c r="AC67" s="31"/>
    </row>
    <row r="68" spans="1:29" ht="15.75" thickBot="1">
      <c r="A68" s="32"/>
      <c r="B68" s="33"/>
      <c r="C68" s="33"/>
      <c r="D68" s="33"/>
      <c r="E68" s="34">
        <v>1</v>
      </c>
      <c r="F68" s="34">
        <v>2</v>
      </c>
      <c r="G68" s="34">
        <v>3</v>
      </c>
      <c r="H68" s="34">
        <v>4</v>
      </c>
      <c r="I68" s="34">
        <v>5</v>
      </c>
      <c r="J68" s="34">
        <v>6</v>
      </c>
      <c r="K68" s="34">
        <v>7</v>
      </c>
      <c r="L68" s="34">
        <v>8</v>
      </c>
      <c r="M68" s="34">
        <v>9</v>
      </c>
      <c r="N68" s="34">
        <v>10</v>
      </c>
      <c r="O68" s="34">
        <v>11</v>
      </c>
      <c r="P68" s="34">
        <v>12</v>
      </c>
      <c r="Q68" s="34">
        <v>13</v>
      </c>
      <c r="R68" s="34">
        <v>14</v>
      </c>
      <c r="S68" s="34">
        <v>15</v>
      </c>
      <c r="T68" s="35" t="s">
        <v>3</v>
      </c>
      <c r="U68" s="35" t="s">
        <v>4</v>
      </c>
      <c r="V68" s="36" t="s">
        <v>5</v>
      </c>
      <c r="W68" s="37">
        <v>0</v>
      </c>
      <c r="X68" s="38">
        <v>1</v>
      </c>
      <c r="Y68" s="38">
        <v>2</v>
      </c>
      <c r="Z68" s="38">
        <v>3</v>
      </c>
      <c r="AA68" s="38">
        <v>5</v>
      </c>
      <c r="AB68" s="39" t="s">
        <v>6</v>
      </c>
      <c r="AC68" s="40">
        <v>20</v>
      </c>
    </row>
    <row r="69" spans="1:29" ht="15.75" thickBot="1">
      <c r="A69" s="48">
        <v>261</v>
      </c>
      <c r="B69" s="49" t="s">
        <v>145</v>
      </c>
      <c r="C69" s="50" t="s">
        <v>68</v>
      </c>
      <c r="D69" s="50"/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/>
      <c r="P69" s="51"/>
      <c r="Q69" s="51"/>
      <c r="R69" s="51"/>
      <c r="S69" s="51"/>
      <c r="T69" s="52">
        <f t="shared" ref="T69:T110" si="2">IF(E69="","",SUM(E69:S69)+(COUNTIF(E69:S69,"5*")*5))</f>
        <v>0</v>
      </c>
      <c r="U69" s="53"/>
      <c r="V69" s="54">
        <f>SUM(T69:T71)+IF(ISNUMBER(U69),U69,0)+IF(ISNUMBER(U70),U70,0)+IF(ISNUMBER(U71),U71,0)</f>
        <v>0</v>
      </c>
      <c r="W69" s="55">
        <f>COUNTIF($E69:$S69,0)+COUNTIF($E70:$S70,0)+COUNTIF($E71:$S71,0)</f>
        <v>30</v>
      </c>
      <c r="X69" s="55">
        <f>COUNTIF($E69:$S69,1)+COUNTIF($E70:$S70,1)+COUNTIF($E71:$S71,1)</f>
        <v>0</v>
      </c>
      <c r="Y69" s="55">
        <f>COUNTIF($E69:$S69,2)+COUNTIF($E70:$S70,2)+COUNTIF($E71:$S71,2)</f>
        <v>0</v>
      </c>
      <c r="Z69" s="55">
        <f>COUNTIF($E69:$S69,3)+COUNTIF($E70:$S70,3)+COUNTIF($E71:$S71,3)</f>
        <v>0</v>
      </c>
      <c r="AA69" s="55">
        <f>COUNTIF($E69:$S69,5)+COUNTIF($E70:$S70,5)+COUNTIF($E71:$S71,5)</f>
        <v>0</v>
      </c>
      <c r="AB69" s="56">
        <f>COUNTIF($E69:$S69,"5*")+COUNTIF($E70:$S70,"5*")+COUNTIF($E71:$S71,"5*")</f>
        <v>0</v>
      </c>
      <c r="AC69" s="57">
        <f>COUNTIF($E69:$S69,20)+COUNTIF($E70:$S70,20)+COUNTIF($E71:$S71,20)</f>
        <v>0</v>
      </c>
    </row>
    <row r="70" spans="1:29" ht="16.5" thickBot="1">
      <c r="A70" s="58" t="s">
        <v>23</v>
      </c>
      <c r="B70" s="59" t="s">
        <v>24</v>
      </c>
      <c r="C70" s="59" t="s">
        <v>140</v>
      </c>
      <c r="D70" s="59"/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/>
      <c r="P70" s="60"/>
      <c r="Q70" s="60"/>
      <c r="R70" s="60"/>
      <c r="S70" s="60"/>
      <c r="T70" s="61">
        <f t="shared" si="2"/>
        <v>0</v>
      </c>
      <c r="U70" s="62"/>
      <c r="V70" s="63">
        <v>0.42777777777777776</v>
      </c>
      <c r="W70" s="64" t="s">
        <v>26</v>
      </c>
      <c r="X70" s="65"/>
      <c r="Y70" s="65"/>
      <c r="Z70" s="66"/>
      <c r="AA70" s="66"/>
      <c r="AB70" s="67"/>
      <c r="AC70" s="68" t="str">
        <f>TEXT( (V71-V70+0.00000000000001),"[hh].mm.ss")</f>
        <v>02.36.00</v>
      </c>
    </row>
    <row r="71" spans="1:29" ht="15.75" thickBot="1">
      <c r="A71" s="32" t="s">
        <v>27</v>
      </c>
      <c r="B71" s="33"/>
      <c r="C71" s="13"/>
      <c r="D71" s="14"/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/>
      <c r="P71" s="69"/>
      <c r="Q71" s="69"/>
      <c r="R71" s="69"/>
      <c r="S71" s="69"/>
      <c r="T71" s="70">
        <f t="shared" si="2"/>
        <v>0</v>
      </c>
      <c r="U71" s="71"/>
      <c r="V71" s="72">
        <v>0.53611111111111109</v>
      </c>
      <c r="W71" s="73" t="s">
        <v>28</v>
      </c>
      <c r="X71" s="74"/>
      <c r="Y71" s="74"/>
      <c r="Z71" s="75"/>
      <c r="AA71" s="76"/>
      <c r="AB71" s="77"/>
      <c r="AC71" s="78" t="str">
        <f>TEXT(IF($E69="","",(IF($E70="",T69/(15-(COUNTIF($E69:$S69,""))),(IF($E71="",(T69+T70)/(30-(COUNTIF($E69:$S69,"")+COUNTIF($E70:$S70,""))), (T69+T70+T71)/(45-(COUNTIF($E69:$S69,"")+COUNTIF($E70:$S70,"")+COUNTIF($E71:$S71,"")))))))),"0,00")</f>
        <v>0,00</v>
      </c>
    </row>
    <row r="72" spans="1:29" ht="15.75" thickBot="1">
      <c r="A72" s="48">
        <v>213</v>
      </c>
      <c r="B72" s="49" t="s">
        <v>128</v>
      </c>
      <c r="C72" s="50" t="s">
        <v>129</v>
      </c>
      <c r="D72" s="50"/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/>
      <c r="P72" s="51"/>
      <c r="Q72" s="51"/>
      <c r="R72" s="51"/>
      <c r="S72" s="51"/>
      <c r="T72" s="52">
        <f t="shared" si="2"/>
        <v>0</v>
      </c>
      <c r="U72" s="53"/>
      <c r="V72" s="54">
        <f>SUM(T72:T74)+IF(ISNUMBER(U72),U72,0)+IF(ISNUMBER(U73),U73,0)+IF(ISNUMBER(U74),U74,0)</f>
        <v>3</v>
      </c>
      <c r="W72" s="55">
        <f>COUNTIF($E72:$S72,0)+COUNTIF($E73:$S73,0)+COUNTIF($E74:$S74,0)</f>
        <v>29</v>
      </c>
      <c r="X72" s="55">
        <f>COUNTIF($E72:$S72,1)+COUNTIF($E73:$S73,1)+COUNTIF($E74:$S74,1)</f>
        <v>0</v>
      </c>
      <c r="Y72" s="55">
        <f>COUNTIF($E72:$S72,2)+COUNTIF($E73:$S73,2)+COUNTIF($E74:$S74,2)</f>
        <v>0</v>
      </c>
      <c r="Z72" s="55">
        <f>COUNTIF($E72:$S72,3)+COUNTIF($E73:$S73,3)+COUNTIF($E74:$S74,3)</f>
        <v>1</v>
      </c>
      <c r="AA72" s="55">
        <f>COUNTIF($E72:$S72,5)+COUNTIF($E73:$S73,5)+COUNTIF($E74:$S74,5)</f>
        <v>0</v>
      </c>
      <c r="AB72" s="56">
        <f>COUNTIF($E72:$S72,"5*")+COUNTIF($E73:$S73,"5*")+COUNTIF($E74:$S74,"5*")</f>
        <v>0</v>
      </c>
      <c r="AC72" s="57">
        <f>COUNTIF($E72:$S72,20)+COUNTIF($E73:$S73,20)+COUNTIF($E74:$S74,20)</f>
        <v>0</v>
      </c>
    </row>
    <row r="73" spans="1:29" ht="16.5" thickBot="1">
      <c r="A73" s="58" t="s">
        <v>31</v>
      </c>
      <c r="B73" s="59" t="s">
        <v>24</v>
      </c>
      <c r="C73" s="59" t="s">
        <v>25</v>
      </c>
      <c r="D73" s="59"/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/>
      <c r="P73" s="60"/>
      <c r="Q73" s="60"/>
      <c r="R73" s="60"/>
      <c r="S73" s="60"/>
      <c r="T73" s="61">
        <f t="shared" si="2"/>
        <v>0</v>
      </c>
      <c r="U73" s="62"/>
      <c r="V73" s="63">
        <v>0.43333333333333329</v>
      </c>
      <c r="W73" s="64" t="s">
        <v>26</v>
      </c>
      <c r="X73" s="65"/>
      <c r="Y73" s="65"/>
      <c r="Z73" s="66"/>
      <c r="AA73" s="66"/>
      <c r="AB73" s="67"/>
      <c r="AC73" s="68" t="str">
        <f>TEXT( (V74-V73+0.00000000000001),"[hh].mm.ss")</f>
        <v>02.29.03</v>
      </c>
    </row>
    <row r="74" spans="1:29" ht="15.75" thickBot="1">
      <c r="A74" s="32" t="s">
        <v>27</v>
      </c>
      <c r="B74" s="33"/>
      <c r="C74" s="13"/>
      <c r="D74" s="14"/>
      <c r="E74" s="69">
        <v>0</v>
      </c>
      <c r="F74" s="69">
        <v>0</v>
      </c>
      <c r="G74" s="69">
        <v>0</v>
      </c>
      <c r="H74" s="69">
        <v>0</v>
      </c>
      <c r="I74" s="69">
        <v>3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/>
      <c r="P74" s="69"/>
      <c r="Q74" s="69"/>
      <c r="R74" s="69"/>
      <c r="S74" s="69"/>
      <c r="T74" s="70">
        <f t="shared" si="2"/>
        <v>3</v>
      </c>
      <c r="U74" s="71"/>
      <c r="V74" s="72">
        <v>0.53684027777777776</v>
      </c>
      <c r="W74" s="73" t="s">
        <v>28</v>
      </c>
      <c r="X74" s="74"/>
      <c r="Y74" s="74"/>
      <c r="Z74" s="75"/>
      <c r="AA74" s="76"/>
      <c r="AB74" s="77"/>
      <c r="AC74" s="78" t="str">
        <f>TEXT(IF($E72="","",(IF($E73="",T72/(15-(COUNTIF($E72:$S72,""))),(IF($E74="",(T72+T73)/(30-(COUNTIF($E72:$S72,"")+COUNTIF($E73:$S73,""))), (T72+T73+T74)/(45-(COUNTIF($E72:$S72,"")+COUNTIF($E73:$S73,"")+COUNTIF($E74:$S74,"")))))))),"0,00")</f>
        <v>0,10</v>
      </c>
    </row>
    <row r="75" spans="1:29" ht="15.75" thickBot="1">
      <c r="A75" s="48">
        <v>225</v>
      </c>
      <c r="B75" s="49" t="s">
        <v>128</v>
      </c>
      <c r="C75" s="50" t="s">
        <v>68</v>
      </c>
      <c r="D75" s="50"/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1</v>
      </c>
      <c r="N75" s="51">
        <v>1</v>
      </c>
      <c r="O75" s="51"/>
      <c r="P75" s="51"/>
      <c r="Q75" s="51"/>
      <c r="R75" s="51"/>
      <c r="S75" s="51"/>
      <c r="T75" s="52">
        <f t="shared" si="2"/>
        <v>2</v>
      </c>
      <c r="U75" s="53"/>
      <c r="V75" s="54">
        <f>SUM(T75:T77)+IF(ISNUMBER(U75),U75,0)+IF(ISNUMBER(U76),U76,0)+IF(ISNUMBER(U77),U77,0)</f>
        <v>3</v>
      </c>
      <c r="W75" s="55">
        <f>COUNTIF($E75:$S75,0)+COUNTIF($E76:$S76,0)+COUNTIF($E77:$S77,0)</f>
        <v>27</v>
      </c>
      <c r="X75" s="55">
        <f>COUNTIF($E75:$S75,1)+COUNTIF($E76:$S76,1)+COUNTIF($E77:$S77,1)</f>
        <v>3</v>
      </c>
      <c r="Y75" s="55">
        <f>COUNTIF($E75:$S75,2)+COUNTIF($E76:$S76,2)+COUNTIF($E77:$S77,2)</f>
        <v>0</v>
      </c>
      <c r="Z75" s="55">
        <f>COUNTIF($E75:$S75,3)+COUNTIF($E76:$S76,3)+COUNTIF($E77:$S77,3)</f>
        <v>0</v>
      </c>
      <c r="AA75" s="55">
        <f>COUNTIF($E75:$S75,5)+COUNTIF($E76:$S76,5)+COUNTIF($E77:$S77,5)</f>
        <v>0</v>
      </c>
      <c r="AB75" s="56">
        <f>COUNTIF($E75:$S75,"5*")+COUNTIF($E76:$S76,"5*")+COUNTIF($E77:$S77,"5*")</f>
        <v>0</v>
      </c>
      <c r="AC75" s="57">
        <f>COUNTIF($E75:$S75,20)+COUNTIF($E76:$S76,20)+COUNTIF($E77:$S77,20)</f>
        <v>0</v>
      </c>
    </row>
    <row r="76" spans="1:29" ht="16.5" thickBot="1">
      <c r="A76" s="58" t="s">
        <v>33</v>
      </c>
      <c r="B76" s="59" t="s">
        <v>24</v>
      </c>
      <c r="C76" s="59" t="s">
        <v>25</v>
      </c>
      <c r="D76" s="59"/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/>
      <c r="P76" s="60"/>
      <c r="Q76" s="60"/>
      <c r="R76" s="60"/>
      <c r="S76" s="60"/>
      <c r="T76" s="61">
        <f t="shared" si="2"/>
        <v>0</v>
      </c>
      <c r="U76" s="62"/>
      <c r="V76" s="63">
        <v>0.43124999999999997</v>
      </c>
      <c r="W76" s="64" t="s">
        <v>26</v>
      </c>
      <c r="X76" s="65"/>
      <c r="Y76" s="65"/>
      <c r="Z76" s="66"/>
      <c r="AA76" s="66"/>
      <c r="AB76" s="67"/>
      <c r="AC76" s="68" t="str">
        <f>TEXT( (V77-V76+0.00000000000001),"[hh].mm.ss")</f>
        <v>02.32.53</v>
      </c>
    </row>
    <row r="77" spans="1:29" ht="15.75" thickBot="1">
      <c r="A77" s="32" t="s">
        <v>27</v>
      </c>
      <c r="B77" s="33"/>
      <c r="C77" s="13"/>
      <c r="D77" s="14"/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1</v>
      </c>
      <c r="M77" s="69">
        <v>0</v>
      </c>
      <c r="N77" s="69">
        <v>0</v>
      </c>
      <c r="O77" s="69"/>
      <c r="P77" s="69"/>
      <c r="Q77" s="69"/>
      <c r="R77" s="69"/>
      <c r="S77" s="69"/>
      <c r="T77" s="70">
        <f t="shared" si="2"/>
        <v>1</v>
      </c>
      <c r="U77" s="71"/>
      <c r="V77" s="72">
        <v>0.53741898148148148</v>
      </c>
      <c r="W77" s="73" t="s">
        <v>28</v>
      </c>
      <c r="X77" s="74"/>
      <c r="Y77" s="74"/>
      <c r="Z77" s="75"/>
      <c r="AA77" s="76"/>
      <c r="AB77" s="77"/>
      <c r="AC77" s="78" t="str">
        <f>TEXT(IF($E75="","",(IF($E76="",T75/(15-(COUNTIF($E75:$S75,""))),(IF($E77="",(T75+T76)/(30-(COUNTIF($E75:$S75,"")+COUNTIF($E76:$S76,""))), (T75+T76+T77)/(45-(COUNTIF($E75:$S75,"")+COUNTIF($E76:$S76,"")+COUNTIF($E77:$S77,"")))))))),"0,00")</f>
        <v>0,10</v>
      </c>
    </row>
    <row r="78" spans="1:29" ht="15.75" thickBot="1">
      <c r="A78" s="48">
        <v>205</v>
      </c>
      <c r="B78" s="49" t="s">
        <v>147</v>
      </c>
      <c r="C78" s="50" t="s">
        <v>22</v>
      </c>
      <c r="D78" s="50"/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2</v>
      </c>
      <c r="O78" s="51"/>
      <c r="P78" s="51"/>
      <c r="Q78" s="51"/>
      <c r="R78" s="51"/>
      <c r="S78" s="51"/>
      <c r="T78" s="52">
        <f t="shared" si="2"/>
        <v>2</v>
      </c>
      <c r="U78" s="53"/>
      <c r="V78" s="54">
        <f>SUM(T78:T80)+IF(ISNUMBER(U78),U78,0)+IF(ISNUMBER(U79),U79,0)+IF(ISNUMBER(U80),U80,0)</f>
        <v>4</v>
      </c>
      <c r="W78" s="55">
        <f>COUNTIF($E78:$S78,0)+COUNTIF($E79:$S79,0)+COUNTIF($E80:$S80,0)</f>
        <v>27</v>
      </c>
      <c r="X78" s="55">
        <f>COUNTIF($E78:$S78,1)+COUNTIF($E79:$S79,1)+COUNTIF($E80:$S80,1)</f>
        <v>2</v>
      </c>
      <c r="Y78" s="55">
        <f>COUNTIF($E78:$S78,2)+COUNTIF($E79:$S79,2)+COUNTIF($E80:$S80,2)</f>
        <v>1</v>
      </c>
      <c r="Z78" s="55">
        <f>COUNTIF($E78:$S78,3)+COUNTIF($E79:$S79,3)+COUNTIF($E80:$S80,3)</f>
        <v>0</v>
      </c>
      <c r="AA78" s="55">
        <f>COUNTIF($E78:$S78,5)+COUNTIF($E79:$S79,5)+COUNTIF($E80:$S80,5)</f>
        <v>0</v>
      </c>
      <c r="AB78" s="56">
        <f>COUNTIF($E78:$S78,"5*")+COUNTIF($E79:$S79,"5*")+COUNTIF($E80:$S80,"5*")</f>
        <v>0</v>
      </c>
      <c r="AC78" s="57">
        <f>COUNTIF($E78:$S78,20)+COUNTIF($E79:$S79,20)+COUNTIF($E80:$S80,20)</f>
        <v>0</v>
      </c>
    </row>
    <row r="79" spans="1:29" ht="16.5" thickBot="1">
      <c r="A79" s="58" t="s">
        <v>36</v>
      </c>
      <c r="B79" s="59" t="s">
        <v>24</v>
      </c>
      <c r="C79" s="59" t="s">
        <v>25</v>
      </c>
      <c r="D79" s="59"/>
      <c r="E79" s="60">
        <v>0</v>
      </c>
      <c r="F79" s="60">
        <v>0</v>
      </c>
      <c r="G79" s="60">
        <v>0</v>
      </c>
      <c r="H79" s="60">
        <v>0</v>
      </c>
      <c r="I79" s="60">
        <v>1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/>
      <c r="P79" s="60"/>
      <c r="Q79" s="60"/>
      <c r="R79" s="60"/>
      <c r="S79" s="60"/>
      <c r="T79" s="61">
        <f t="shared" si="2"/>
        <v>1</v>
      </c>
      <c r="U79" s="62"/>
      <c r="V79" s="63">
        <v>0.42638888888888887</v>
      </c>
      <c r="W79" s="64" t="s">
        <v>26</v>
      </c>
      <c r="X79" s="65"/>
      <c r="Y79" s="65"/>
      <c r="Z79" s="66"/>
      <c r="AA79" s="66"/>
      <c r="AB79" s="67"/>
      <c r="AC79" s="68" t="str">
        <f>TEXT( (V80-V79+0.00000000000001),"[hh].mm.ss")</f>
        <v>02.23.00</v>
      </c>
    </row>
    <row r="80" spans="1:29" ht="15.75" thickBot="1">
      <c r="A80" s="32" t="s">
        <v>27</v>
      </c>
      <c r="B80" s="33"/>
      <c r="C80" s="13"/>
      <c r="D80" s="14"/>
      <c r="E80" s="69">
        <v>0</v>
      </c>
      <c r="F80" s="69">
        <v>0</v>
      </c>
      <c r="G80" s="69">
        <v>0</v>
      </c>
      <c r="H80" s="69">
        <v>1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/>
      <c r="P80" s="69"/>
      <c r="Q80" s="69"/>
      <c r="R80" s="69"/>
      <c r="S80" s="69"/>
      <c r="T80" s="70">
        <f t="shared" si="2"/>
        <v>1</v>
      </c>
      <c r="U80" s="71"/>
      <c r="V80" s="72">
        <v>0.52569444444444446</v>
      </c>
      <c r="W80" s="73" t="s">
        <v>28</v>
      </c>
      <c r="X80" s="74"/>
      <c r="Y80" s="74"/>
      <c r="Z80" s="75"/>
      <c r="AA80" s="76"/>
      <c r="AB80" s="77"/>
      <c r="AC80" s="78" t="str">
        <f>TEXT(IF($E78="","",(IF($E79="",T78/(15-(COUNTIF($E78:$S78,""))),(IF($E80="",(T78+T79)/(30-(COUNTIF($E78:$S78,"")+COUNTIF($E79:$S79,""))), (T78+T79+T80)/(45-(COUNTIF($E78:$S78,"")+COUNTIF($E79:$S79,"")+COUNTIF($E80:$S80,"")))))))),"0,00")</f>
        <v>0,13</v>
      </c>
    </row>
    <row r="81" spans="1:29" ht="15.75" thickBot="1">
      <c r="A81" s="48">
        <v>209</v>
      </c>
      <c r="B81" s="49" t="s">
        <v>137</v>
      </c>
      <c r="C81" s="50" t="s">
        <v>97</v>
      </c>
      <c r="D81" s="50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1</v>
      </c>
      <c r="N81" s="51">
        <v>0</v>
      </c>
      <c r="O81" s="51"/>
      <c r="P81" s="51"/>
      <c r="Q81" s="51"/>
      <c r="R81" s="51"/>
      <c r="S81" s="51"/>
      <c r="T81" s="52">
        <f t="shared" si="2"/>
        <v>1</v>
      </c>
      <c r="U81" s="53"/>
      <c r="V81" s="54">
        <f>SUM(T81:T83)+IF(ISNUMBER(U81),U81,0)+IF(ISNUMBER(U82),U82,0)+IF(ISNUMBER(U83),U83,0)</f>
        <v>4</v>
      </c>
      <c r="W81" s="55">
        <f>COUNTIF($E81:$S81,0)+COUNTIF($E82:$S82,0)+COUNTIF($E83:$S83,0)</f>
        <v>27</v>
      </c>
      <c r="X81" s="55">
        <f>COUNTIF($E81:$S81,1)+COUNTIF($E82:$S82,1)+COUNTIF($E83:$S83,1)</f>
        <v>2</v>
      </c>
      <c r="Y81" s="55">
        <f>COUNTIF($E81:$S81,2)+COUNTIF($E82:$S82,2)+COUNTIF($E83:$S83,2)</f>
        <v>1</v>
      </c>
      <c r="Z81" s="55">
        <f>COUNTIF($E81:$S81,3)+COUNTIF($E82:$S82,3)+COUNTIF($E83:$S83,3)</f>
        <v>0</v>
      </c>
      <c r="AA81" s="55">
        <f>COUNTIF($E81:$S81,5)+COUNTIF($E82:$S82,5)+COUNTIF($E83:$S83,5)</f>
        <v>0</v>
      </c>
      <c r="AB81" s="56">
        <f>COUNTIF($E81:$S81,"5*")+COUNTIF($E82:$S82,"5*")+COUNTIF($E83:$S83,"5*")</f>
        <v>0</v>
      </c>
      <c r="AC81" s="57">
        <f>COUNTIF($E81:$S81,20)+COUNTIF($E82:$S82,20)+COUNTIF($E83:$S83,20)</f>
        <v>0</v>
      </c>
    </row>
    <row r="82" spans="1:29" ht="16.5" thickBot="1">
      <c r="A82" s="58" t="s">
        <v>50</v>
      </c>
      <c r="B82" s="59" t="s">
        <v>24</v>
      </c>
      <c r="C82" s="59" t="s">
        <v>138</v>
      </c>
      <c r="D82" s="59"/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2</v>
      </c>
      <c r="O82" s="60"/>
      <c r="P82" s="60"/>
      <c r="Q82" s="60"/>
      <c r="R82" s="60"/>
      <c r="S82" s="60"/>
      <c r="T82" s="61">
        <f t="shared" si="2"/>
        <v>2</v>
      </c>
      <c r="U82" s="62"/>
      <c r="V82" s="63">
        <v>0.43055555555555552</v>
      </c>
      <c r="W82" s="64" t="s">
        <v>26</v>
      </c>
      <c r="X82" s="65"/>
      <c r="Y82" s="65"/>
      <c r="Z82" s="66"/>
      <c r="AA82" s="66"/>
      <c r="AB82" s="67"/>
      <c r="AC82" s="68" t="str">
        <f>TEXT( (V83-V82+0.00000000000001),"[hh].mm.ss")</f>
        <v>02.33.22</v>
      </c>
    </row>
    <row r="83" spans="1:29" ht="15.75" thickBot="1">
      <c r="A83" s="32" t="s">
        <v>27</v>
      </c>
      <c r="B83" s="33"/>
      <c r="C83" s="13"/>
      <c r="D83" s="14"/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1</v>
      </c>
      <c r="O83" s="69"/>
      <c r="P83" s="69"/>
      <c r="Q83" s="69"/>
      <c r="R83" s="69"/>
      <c r="S83" s="69"/>
      <c r="T83" s="70">
        <f t="shared" si="2"/>
        <v>1</v>
      </c>
      <c r="U83" s="71"/>
      <c r="V83" s="72">
        <v>0.53706018518518517</v>
      </c>
      <c r="W83" s="73" t="s">
        <v>28</v>
      </c>
      <c r="X83" s="74"/>
      <c r="Y83" s="74"/>
      <c r="Z83" s="75"/>
      <c r="AA83" s="76"/>
      <c r="AB83" s="77"/>
      <c r="AC83" s="78" t="str">
        <f>TEXT(IF($E81="","",(IF($E82="",T81/(15-(COUNTIF($E81:$S81,""))),(IF($E83="",(T81+T82)/(30-(COUNTIF($E81:$S81,"")+COUNTIF($E82:$S82,""))), (T81+T82+T83)/(45-(COUNTIF($E81:$S81,"")+COUNTIF($E82:$S82,"")+COUNTIF($E83:$S83,"")))))))),"0,00")</f>
        <v>0,13</v>
      </c>
    </row>
    <row r="84" spans="1:29" ht="15.75" thickBot="1">
      <c r="A84" s="48">
        <v>207</v>
      </c>
      <c r="B84" s="49" t="s">
        <v>134</v>
      </c>
      <c r="C84" s="50" t="s">
        <v>135</v>
      </c>
      <c r="D84" s="50"/>
      <c r="E84" s="51">
        <v>0</v>
      </c>
      <c r="F84" s="51">
        <v>0</v>
      </c>
      <c r="G84" s="51">
        <v>0</v>
      </c>
      <c r="H84" s="51">
        <v>0</v>
      </c>
      <c r="I84" s="51">
        <v>1</v>
      </c>
      <c r="J84" s="51">
        <v>0</v>
      </c>
      <c r="K84" s="51">
        <v>0</v>
      </c>
      <c r="L84" s="51">
        <v>0</v>
      </c>
      <c r="M84" s="51">
        <v>5</v>
      </c>
      <c r="N84" s="51">
        <v>0</v>
      </c>
      <c r="O84" s="51"/>
      <c r="P84" s="51"/>
      <c r="Q84" s="51"/>
      <c r="R84" s="51"/>
      <c r="S84" s="51"/>
      <c r="T84" s="52">
        <f t="shared" si="2"/>
        <v>6</v>
      </c>
      <c r="U84" s="53"/>
      <c r="V84" s="54">
        <f>SUM(T84:T86)+IF(ISNUMBER(U84),U84,0)+IF(ISNUMBER(U85),U85,0)+IF(ISNUMBER(U86),U86,0)</f>
        <v>9</v>
      </c>
      <c r="W84" s="55">
        <f>COUNTIF($E84:$S84,0)+COUNTIF($E85:$S85,0)+COUNTIF($E86:$S86,0)</f>
        <v>25</v>
      </c>
      <c r="X84" s="55">
        <f>COUNTIF($E84:$S84,1)+COUNTIF($E85:$S85,1)+COUNTIF($E86:$S86,1)</f>
        <v>4</v>
      </c>
      <c r="Y84" s="55">
        <f>COUNTIF($E84:$S84,2)+COUNTIF($E85:$S85,2)+COUNTIF($E86:$S86,2)</f>
        <v>0</v>
      </c>
      <c r="Z84" s="55">
        <f>COUNTIF($E84:$S84,3)+COUNTIF($E85:$S85,3)+COUNTIF($E86:$S86,3)</f>
        <v>0</v>
      </c>
      <c r="AA84" s="55">
        <f>COUNTIF($E84:$S84,5)+COUNTIF($E85:$S85,5)+COUNTIF($E86:$S86,5)</f>
        <v>1</v>
      </c>
      <c r="AB84" s="56">
        <f>COUNTIF($E84:$S84,"5*")+COUNTIF($E85:$S85,"5*")+COUNTIF($E86:$S86,"5*")</f>
        <v>0</v>
      </c>
      <c r="AC84" s="57">
        <f>COUNTIF($E84:$S84,20)+COUNTIF($E85:$S85,20)+COUNTIF($E86:$S86,20)</f>
        <v>0</v>
      </c>
    </row>
    <row r="85" spans="1:29" ht="16.5" thickBot="1">
      <c r="A85" s="58" t="s">
        <v>54</v>
      </c>
      <c r="B85" s="59" t="s">
        <v>24</v>
      </c>
      <c r="C85" s="59" t="s">
        <v>136</v>
      </c>
      <c r="D85" s="59"/>
      <c r="E85" s="60">
        <v>0</v>
      </c>
      <c r="F85" s="60">
        <v>0</v>
      </c>
      <c r="G85" s="60">
        <v>0</v>
      </c>
      <c r="H85" s="60">
        <v>1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/>
      <c r="P85" s="60"/>
      <c r="Q85" s="60"/>
      <c r="R85" s="60"/>
      <c r="S85" s="60"/>
      <c r="T85" s="61">
        <f t="shared" si="2"/>
        <v>1</v>
      </c>
      <c r="U85" s="62"/>
      <c r="V85" s="63">
        <v>0.43194444444444441</v>
      </c>
      <c r="W85" s="64" t="s">
        <v>26</v>
      </c>
      <c r="X85" s="65"/>
      <c r="Y85" s="65"/>
      <c r="Z85" s="66"/>
      <c r="AA85" s="66"/>
      <c r="AB85" s="67"/>
      <c r="AC85" s="68" t="str">
        <f>TEXT( (V86-V85+0.00000000000001),"[hh].mm.ss")</f>
        <v>03.15.12</v>
      </c>
    </row>
    <row r="86" spans="1:29" ht="15.75" thickBot="1">
      <c r="A86" s="32" t="s">
        <v>27</v>
      </c>
      <c r="B86" s="33"/>
      <c r="C86" s="13"/>
      <c r="D86" s="14"/>
      <c r="E86" s="69">
        <v>0</v>
      </c>
      <c r="F86" s="69">
        <v>1</v>
      </c>
      <c r="G86" s="69">
        <v>0</v>
      </c>
      <c r="H86" s="69">
        <v>0</v>
      </c>
      <c r="I86" s="69">
        <v>1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/>
      <c r="P86" s="69"/>
      <c r="Q86" s="69"/>
      <c r="R86" s="69"/>
      <c r="S86" s="69"/>
      <c r="T86" s="70">
        <f t="shared" si="2"/>
        <v>2</v>
      </c>
      <c r="U86" s="71"/>
      <c r="V86" s="72">
        <v>0.5675</v>
      </c>
      <c r="W86" s="73" t="s">
        <v>28</v>
      </c>
      <c r="X86" s="74"/>
      <c r="Y86" s="74"/>
      <c r="Z86" s="75"/>
      <c r="AA86" s="76"/>
      <c r="AB86" s="77"/>
      <c r="AC86" s="78" t="str">
        <f>TEXT(IF($E84="","",(IF($E85="",T84/(15-(COUNTIF($E84:$S84,""))),(IF($E86="",(T84+T85)/(30-(COUNTIF($E84:$S84,"")+COUNTIF($E85:$S85,""))), (T84+T85+T86)/(45-(COUNTIF($E84:$S84,"")+COUNTIF($E85:$S85,"")+COUNTIF($E86:$S86,"")))))))),"0,00")</f>
        <v>0,30</v>
      </c>
    </row>
    <row r="87" spans="1:29" ht="15.75" thickBot="1">
      <c r="A87" s="48">
        <v>212</v>
      </c>
      <c r="B87" s="49" t="s">
        <v>148</v>
      </c>
      <c r="C87" s="50" t="s">
        <v>41</v>
      </c>
      <c r="D87" s="50"/>
      <c r="E87" s="51">
        <v>0</v>
      </c>
      <c r="F87" s="51">
        <v>5</v>
      </c>
      <c r="G87" s="51">
        <v>0</v>
      </c>
      <c r="H87" s="51">
        <v>1</v>
      </c>
      <c r="I87" s="51">
        <v>1</v>
      </c>
      <c r="J87" s="51">
        <v>1</v>
      </c>
      <c r="K87" s="51">
        <v>1</v>
      </c>
      <c r="L87" s="51">
        <v>1</v>
      </c>
      <c r="M87" s="51">
        <v>0</v>
      </c>
      <c r="N87" s="51">
        <v>0</v>
      </c>
      <c r="O87" s="51"/>
      <c r="P87" s="51"/>
      <c r="Q87" s="51"/>
      <c r="R87" s="51"/>
      <c r="S87" s="51"/>
      <c r="T87" s="52">
        <f t="shared" si="2"/>
        <v>10</v>
      </c>
      <c r="U87" s="53"/>
      <c r="V87" s="54">
        <f>SUM(T87:T89)+IF(ISNUMBER(U87),U87,0)+IF(ISNUMBER(U88),U88,0)+IF(ISNUMBER(U89),U89,0)</f>
        <v>12</v>
      </c>
      <c r="W87" s="55">
        <f>COUNTIF($E87:$S87,0)+COUNTIF($E88:$S88,0)+COUNTIF($E89:$S89,0)</f>
        <v>22</v>
      </c>
      <c r="X87" s="55">
        <f>COUNTIF($E87:$S87,1)+COUNTIF($E88:$S88,1)+COUNTIF($E89:$S89,1)</f>
        <v>7</v>
      </c>
      <c r="Y87" s="55">
        <f>COUNTIF($E87:$S87,2)+COUNTIF($E88:$S88,2)+COUNTIF($E89:$S89,2)</f>
        <v>0</v>
      </c>
      <c r="Z87" s="55">
        <f>COUNTIF($E87:$S87,3)+COUNTIF($E88:$S88,3)+COUNTIF($E89:$S89,3)</f>
        <v>0</v>
      </c>
      <c r="AA87" s="55">
        <f>COUNTIF($E87:$S87,5)+COUNTIF($E88:$S88,5)+COUNTIF($E89:$S89,5)</f>
        <v>1</v>
      </c>
      <c r="AB87" s="56">
        <f>COUNTIF($E87:$S87,"5*")+COUNTIF($E88:$S88,"5*")+COUNTIF($E89:$S89,"5*")</f>
        <v>0</v>
      </c>
      <c r="AC87" s="57">
        <f>COUNTIF($E87:$S87,20)+COUNTIF($E88:$S88,20)+COUNTIF($E89:$S89,20)</f>
        <v>0</v>
      </c>
    </row>
    <row r="88" spans="1:29" ht="16.5" thickBot="1">
      <c r="A88" s="58" t="s">
        <v>69</v>
      </c>
      <c r="B88" s="59" t="s">
        <v>24</v>
      </c>
      <c r="C88" s="59" t="s">
        <v>25</v>
      </c>
      <c r="D88" s="59"/>
      <c r="E88" s="60">
        <v>0</v>
      </c>
      <c r="F88" s="60">
        <v>0</v>
      </c>
      <c r="G88" s="60">
        <v>0</v>
      </c>
      <c r="H88" s="60">
        <v>1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/>
      <c r="P88" s="60"/>
      <c r="Q88" s="60"/>
      <c r="R88" s="60"/>
      <c r="S88" s="60"/>
      <c r="T88" s="61">
        <f t="shared" si="2"/>
        <v>1</v>
      </c>
      <c r="U88" s="62"/>
      <c r="V88" s="63">
        <v>0.42569444444444443</v>
      </c>
      <c r="W88" s="64" t="s">
        <v>26</v>
      </c>
      <c r="X88" s="65"/>
      <c r="Y88" s="65"/>
      <c r="Z88" s="66"/>
      <c r="AA88" s="66"/>
      <c r="AB88" s="67"/>
      <c r="AC88" s="68" t="str">
        <f>TEXT( (V89-V88+0.00000000000001),"[hh].mm.ss")</f>
        <v>03.53.52</v>
      </c>
    </row>
    <row r="89" spans="1:29" ht="15.75" thickBot="1">
      <c r="A89" s="32" t="s">
        <v>27</v>
      </c>
      <c r="B89" s="33"/>
      <c r="C89" s="13"/>
      <c r="D89" s="14"/>
      <c r="E89" s="69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1</v>
      </c>
      <c r="N89" s="69">
        <v>0</v>
      </c>
      <c r="O89" s="69"/>
      <c r="P89" s="69"/>
      <c r="Q89" s="69"/>
      <c r="R89" s="69"/>
      <c r="S89" s="69"/>
      <c r="T89" s="70">
        <f t="shared" si="2"/>
        <v>1</v>
      </c>
      <c r="U89" s="71"/>
      <c r="V89" s="72">
        <v>0.58810185185185182</v>
      </c>
      <c r="W89" s="73" t="s">
        <v>28</v>
      </c>
      <c r="X89" s="74"/>
      <c r="Y89" s="74"/>
      <c r="Z89" s="75"/>
      <c r="AA89" s="76"/>
      <c r="AB89" s="77"/>
      <c r="AC89" s="78" t="str">
        <f>TEXT(IF($E87="","",(IF($E88="",T87/(15-(COUNTIF($E87:$S87,""))),(IF($E89="",(T87+T88)/(30-(COUNTIF($E87:$S87,"")+COUNTIF($E88:$S88,""))), (T87+T88+T89)/(45-(COUNTIF($E87:$S87,"")+COUNTIF($E88:$S88,"")+COUNTIF($E89:$S89,"")))))))),"0,00")</f>
        <v>0,40</v>
      </c>
    </row>
    <row r="90" spans="1:29" ht="15.75" thickBot="1">
      <c r="A90" s="48">
        <v>243</v>
      </c>
      <c r="B90" s="49" t="s">
        <v>77</v>
      </c>
      <c r="C90" s="50" t="s">
        <v>141</v>
      </c>
      <c r="D90" s="50"/>
      <c r="E90" s="51">
        <v>0</v>
      </c>
      <c r="F90" s="51">
        <v>0</v>
      </c>
      <c r="G90" s="51">
        <v>0</v>
      </c>
      <c r="H90" s="51">
        <v>0</v>
      </c>
      <c r="I90" s="51">
        <v>5</v>
      </c>
      <c r="J90" s="51">
        <v>1</v>
      </c>
      <c r="K90" s="51">
        <v>1</v>
      </c>
      <c r="L90" s="51">
        <v>0</v>
      </c>
      <c r="M90" s="51">
        <v>0</v>
      </c>
      <c r="N90" s="51">
        <v>2</v>
      </c>
      <c r="O90" s="51"/>
      <c r="P90" s="51"/>
      <c r="Q90" s="51"/>
      <c r="R90" s="51"/>
      <c r="S90" s="51"/>
      <c r="T90" s="52">
        <f t="shared" si="2"/>
        <v>9</v>
      </c>
      <c r="U90" s="53"/>
      <c r="V90" s="54">
        <f>SUM(T90:T92)+IF(ISNUMBER(U90),U90,0)+IF(ISNUMBER(U91),U91,0)+IF(ISNUMBER(U92),U92,0)</f>
        <v>15</v>
      </c>
      <c r="W90" s="55">
        <f>COUNTIF($E90:$S90,0)+COUNTIF($E91:$S91,0)+COUNTIF($E92:$S92,0)</f>
        <v>24</v>
      </c>
      <c r="X90" s="55">
        <f>COUNTIF($E90:$S90,1)+COUNTIF($E91:$S91,1)+COUNTIF($E92:$S92,1)</f>
        <v>3</v>
      </c>
      <c r="Y90" s="55">
        <f>COUNTIF($E90:$S90,2)+COUNTIF($E91:$S91,2)+COUNTIF($E92:$S92,2)</f>
        <v>1</v>
      </c>
      <c r="Z90" s="55">
        <f>COUNTIF($E90:$S90,3)+COUNTIF($E91:$S91,3)+COUNTIF($E92:$S92,3)</f>
        <v>0</v>
      </c>
      <c r="AA90" s="55">
        <f>COUNTIF($E90:$S90,5)+COUNTIF($E91:$S91,5)+COUNTIF($E92:$S92,5)</f>
        <v>2</v>
      </c>
      <c r="AB90" s="56">
        <f>COUNTIF($E90:$S90,"5*")+COUNTIF($E91:$S91,"5*")+COUNTIF($E92:$S92,"5*")</f>
        <v>0</v>
      </c>
      <c r="AC90" s="57">
        <f>COUNTIF($E90:$S90,20)+COUNTIF($E91:$S91,20)+COUNTIF($E92:$S92,20)</f>
        <v>0</v>
      </c>
    </row>
    <row r="91" spans="1:29" ht="16.5" thickBot="1">
      <c r="A91" s="58" t="s">
        <v>73</v>
      </c>
      <c r="B91" s="59" t="s">
        <v>24</v>
      </c>
      <c r="C91" s="59" t="s">
        <v>25</v>
      </c>
      <c r="D91" s="59"/>
      <c r="E91" s="60">
        <v>0</v>
      </c>
      <c r="F91" s="60">
        <v>0</v>
      </c>
      <c r="G91" s="60">
        <v>0</v>
      </c>
      <c r="H91" s="60">
        <v>1</v>
      </c>
      <c r="I91" s="60">
        <v>5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/>
      <c r="P91" s="60"/>
      <c r="Q91" s="60"/>
      <c r="R91" s="60"/>
      <c r="S91" s="60"/>
      <c r="T91" s="61">
        <f t="shared" si="2"/>
        <v>6</v>
      </c>
      <c r="U91" s="62"/>
      <c r="V91" s="63">
        <v>0.42916666666666664</v>
      </c>
      <c r="W91" s="64" t="s">
        <v>26</v>
      </c>
      <c r="X91" s="65"/>
      <c r="Y91" s="65"/>
      <c r="Z91" s="66"/>
      <c r="AA91" s="66"/>
      <c r="AB91" s="67"/>
      <c r="AC91" s="68" t="str">
        <f>TEXT( (V92-V91+0.00000000000001),"[hh].mm.ss")</f>
        <v>02.50.11</v>
      </c>
    </row>
    <row r="92" spans="1:29" ht="15.75" thickBot="1">
      <c r="A92" s="32" t="s">
        <v>27</v>
      </c>
      <c r="B92" s="33"/>
      <c r="C92" s="13"/>
      <c r="D92" s="14"/>
      <c r="E92" s="69">
        <v>0</v>
      </c>
      <c r="F92" s="69">
        <v>0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/>
      <c r="P92" s="69"/>
      <c r="Q92" s="69"/>
      <c r="R92" s="69"/>
      <c r="S92" s="69"/>
      <c r="T92" s="70">
        <f t="shared" si="2"/>
        <v>0</v>
      </c>
      <c r="U92" s="71"/>
      <c r="V92" s="72">
        <v>0.54734953703703704</v>
      </c>
      <c r="W92" s="73" t="s">
        <v>28</v>
      </c>
      <c r="X92" s="74"/>
      <c r="Y92" s="74"/>
      <c r="Z92" s="75"/>
      <c r="AA92" s="76"/>
      <c r="AB92" s="77"/>
      <c r="AC92" s="78" t="str">
        <f>TEXT(IF($E90="","",(IF($E91="",T90/(15-(COUNTIF($E90:$S90,""))),(IF($E92="",(T90+T91)/(30-(COUNTIF($E90:$S90,"")+COUNTIF($E91:$S91,""))), (T90+T91+T92)/(45-(COUNTIF($E90:$S90,"")+COUNTIF($E91:$S91,"")+COUNTIF($E92:$S92,"")))))))),"0,00")</f>
        <v>0,50</v>
      </c>
    </row>
    <row r="93" spans="1:29" ht="15.75" thickBot="1">
      <c r="A93" s="48">
        <v>203</v>
      </c>
      <c r="B93" s="49" t="s">
        <v>146</v>
      </c>
      <c r="C93" s="50" t="s">
        <v>41</v>
      </c>
      <c r="D93" s="50"/>
      <c r="E93" s="51">
        <v>0</v>
      </c>
      <c r="F93" s="51">
        <v>0</v>
      </c>
      <c r="G93" s="51">
        <v>0</v>
      </c>
      <c r="H93" s="51">
        <v>0</v>
      </c>
      <c r="I93" s="51">
        <v>1</v>
      </c>
      <c r="J93" s="51">
        <v>0</v>
      </c>
      <c r="K93" s="51">
        <v>5</v>
      </c>
      <c r="L93" s="51">
        <v>0</v>
      </c>
      <c r="M93" s="51">
        <v>0</v>
      </c>
      <c r="N93" s="51">
        <v>3</v>
      </c>
      <c r="O93" s="51"/>
      <c r="P93" s="51"/>
      <c r="Q93" s="51"/>
      <c r="R93" s="51"/>
      <c r="S93" s="51"/>
      <c r="T93" s="52">
        <f t="shared" si="2"/>
        <v>9</v>
      </c>
      <c r="U93" s="53"/>
      <c r="V93" s="54">
        <f>SUM(T93:T95)+IF(ISNUMBER(U93),U93,0)+IF(ISNUMBER(U94),U94,0)+IF(ISNUMBER(U95),U95,0)</f>
        <v>16</v>
      </c>
      <c r="W93" s="55">
        <f>COUNTIF($E93:$S93,0)+COUNTIF($E94:$S94,0)+COUNTIF($E95:$S95,0)</f>
        <v>22</v>
      </c>
      <c r="X93" s="55">
        <f>COUNTIF($E93:$S93,1)+COUNTIF($E94:$S94,1)+COUNTIF($E95:$S95,1)</f>
        <v>5</v>
      </c>
      <c r="Y93" s="55">
        <f>COUNTIF($E93:$S93,2)+COUNTIF($E94:$S94,2)+COUNTIF($E95:$S95,2)</f>
        <v>0</v>
      </c>
      <c r="Z93" s="55">
        <f>COUNTIF($E93:$S93,3)+COUNTIF($E94:$S94,3)+COUNTIF($E95:$S95,3)</f>
        <v>2</v>
      </c>
      <c r="AA93" s="55">
        <f>COUNTIF($E93:$S93,5)+COUNTIF($E94:$S94,5)+COUNTIF($E95:$S95,5)</f>
        <v>1</v>
      </c>
      <c r="AB93" s="56">
        <f>COUNTIF($E93:$S93,"5*")+COUNTIF($E94:$S94,"5*")+COUNTIF($E95:$S95,"5*")</f>
        <v>0</v>
      </c>
      <c r="AC93" s="57">
        <f>COUNTIF($E93:$S93,20)+COUNTIF($E94:$S94,20)+COUNTIF($E95:$S95,20)</f>
        <v>0</v>
      </c>
    </row>
    <row r="94" spans="1:29" ht="16.5" thickBot="1">
      <c r="A94" s="58" t="s">
        <v>76</v>
      </c>
      <c r="B94" s="59" t="s">
        <v>24</v>
      </c>
      <c r="C94" s="59" t="s">
        <v>34</v>
      </c>
      <c r="D94" s="59"/>
      <c r="E94" s="60">
        <v>0</v>
      </c>
      <c r="F94" s="60">
        <v>0</v>
      </c>
      <c r="G94" s="60">
        <v>0</v>
      </c>
      <c r="H94" s="60">
        <v>1</v>
      </c>
      <c r="I94" s="60">
        <v>0</v>
      </c>
      <c r="J94" s="60">
        <v>0</v>
      </c>
      <c r="K94" s="60">
        <v>3</v>
      </c>
      <c r="L94" s="60">
        <v>0</v>
      </c>
      <c r="M94" s="60">
        <v>0</v>
      </c>
      <c r="N94" s="60">
        <v>0</v>
      </c>
      <c r="O94" s="60"/>
      <c r="P94" s="60"/>
      <c r="Q94" s="60"/>
      <c r="R94" s="60"/>
      <c r="S94" s="60"/>
      <c r="T94" s="61">
        <f t="shared" si="2"/>
        <v>4</v>
      </c>
      <c r="U94" s="62"/>
      <c r="V94" s="63">
        <v>0.42708333333333331</v>
      </c>
      <c r="W94" s="64" t="s">
        <v>26</v>
      </c>
      <c r="X94" s="65"/>
      <c r="Y94" s="65"/>
      <c r="Z94" s="66"/>
      <c r="AA94" s="66"/>
      <c r="AB94" s="67"/>
      <c r="AC94" s="68" t="str">
        <f>TEXT( (V95-V94+0.00000000000001),"[hh].mm.ss")</f>
        <v>02.45.12</v>
      </c>
    </row>
    <row r="95" spans="1:29" ht="15.75" thickBot="1">
      <c r="A95" s="32" t="s">
        <v>27</v>
      </c>
      <c r="B95" s="33"/>
      <c r="C95" s="13"/>
      <c r="D95" s="14"/>
      <c r="E95" s="69">
        <v>1</v>
      </c>
      <c r="F95" s="69">
        <v>1</v>
      </c>
      <c r="G95" s="69">
        <v>0</v>
      </c>
      <c r="H95" s="69">
        <v>0</v>
      </c>
      <c r="I95" s="69">
        <v>0</v>
      </c>
      <c r="J95" s="69">
        <v>0</v>
      </c>
      <c r="K95" s="69">
        <v>1</v>
      </c>
      <c r="L95" s="69">
        <v>0</v>
      </c>
      <c r="M95" s="69">
        <v>0</v>
      </c>
      <c r="N95" s="69">
        <v>0</v>
      </c>
      <c r="O95" s="69"/>
      <c r="P95" s="69"/>
      <c r="Q95" s="69"/>
      <c r="R95" s="69"/>
      <c r="S95" s="69"/>
      <c r="T95" s="70">
        <f t="shared" si="2"/>
        <v>3</v>
      </c>
      <c r="U95" s="71"/>
      <c r="V95" s="72">
        <v>0.54180555555555554</v>
      </c>
      <c r="W95" s="73" t="s">
        <v>28</v>
      </c>
      <c r="X95" s="74"/>
      <c r="Y95" s="74"/>
      <c r="Z95" s="75"/>
      <c r="AA95" s="76"/>
      <c r="AB95" s="77"/>
      <c r="AC95" s="78" t="str">
        <f>TEXT(IF($E93="","",(IF($E94="",T93/(15-(COUNTIF($E93:$S93,""))),(IF($E95="",(T93+T94)/(30-(COUNTIF($E93:$S93,"")+COUNTIF($E94:$S94,""))), (T93+T94+T95)/(45-(COUNTIF($E93:$S93,"")+COUNTIF($E94:$S94,"")+COUNTIF($E95:$S95,"")))))))),"0,00")</f>
        <v>0,53</v>
      </c>
    </row>
    <row r="96" spans="1:29" ht="15.75" thickBot="1">
      <c r="A96" s="48">
        <v>222</v>
      </c>
      <c r="B96" s="49" t="s">
        <v>150</v>
      </c>
      <c r="C96" s="50" t="s">
        <v>22</v>
      </c>
      <c r="D96" s="50"/>
      <c r="E96" s="51">
        <v>0</v>
      </c>
      <c r="F96" s="51">
        <v>0</v>
      </c>
      <c r="G96" s="51">
        <v>0</v>
      </c>
      <c r="H96" s="51">
        <v>0</v>
      </c>
      <c r="I96" s="51">
        <v>1</v>
      </c>
      <c r="J96" s="51">
        <v>0</v>
      </c>
      <c r="K96" s="51">
        <v>5</v>
      </c>
      <c r="L96" s="51">
        <v>0</v>
      </c>
      <c r="M96" s="51">
        <v>1</v>
      </c>
      <c r="N96" s="51">
        <v>0</v>
      </c>
      <c r="O96" s="51"/>
      <c r="P96" s="51"/>
      <c r="Q96" s="51"/>
      <c r="R96" s="51"/>
      <c r="S96" s="51"/>
      <c r="T96" s="52">
        <f t="shared" si="2"/>
        <v>7</v>
      </c>
      <c r="U96" s="53"/>
      <c r="V96" s="54">
        <f>SUM(T96:T98)+IF(ISNUMBER(U96),U96,0)+IF(ISNUMBER(U97),U97,0)+IF(ISNUMBER(U98),U98,0)</f>
        <v>17</v>
      </c>
      <c r="W96" s="55">
        <f>COUNTIF($E96:$S96,0)+COUNTIF($E97:$S97,0)+COUNTIF($E98:$S98,0)</f>
        <v>22</v>
      </c>
      <c r="X96" s="55">
        <f>COUNTIF($E96:$S96,1)+COUNTIF($E97:$S97,1)+COUNTIF($E98:$S98,1)</f>
        <v>5</v>
      </c>
      <c r="Y96" s="55">
        <f>COUNTIF($E96:$S96,2)+COUNTIF($E97:$S97,2)+COUNTIF($E98:$S98,2)</f>
        <v>1</v>
      </c>
      <c r="Z96" s="55">
        <f>COUNTIF($E96:$S96,3)+COUNTIF($E97:$S97,3)+COUNTIF($E98:$S98,3)</f>
        <v>0</v>
      </c>
      <c r="AA96" s="55">
        <f>COUNTIF($E96:$S96,5)+COUNTIF($E97:$S97,5)+COUNTIF($E98:$S98,5)</f>
        <v>2</v>
      </c>
      <c r="AB96" s="56">
        <f>COUNTIF($E96:$S96,"5*")+COUNTIF($E97:$S97,"5*")+COUNTIF($E98:$S98,"5*")</f>
        <v>0</v>
      </c>
      <c r="AC96" s="57">
        <f>COUNTIF($E96:$S96,20)+COUNTIF($E97:$S97,20)+COUNTIF($E98:$S98,20)</f>
        <v>0</v>
      </c>
    </row>
    <row r="97" spans="1:29" ht="16.5" thickBot="1">
      <c r="A97" s="58" t="s">
        <v>78</v>
      </c>
      <c r="B97" s="59" t="s">
        <v>24</v>
      </c>
      <c r="C97" s="59" t="s">
        <v>25</v>
      </c>
      <c r="D97" s="59"/>
      <c r="E97" s="60">
        <v>0</v>
      </c>
      <c r="F97" s="60">
        <v>0</v>
      </c>
      <c r="G97" s="60">
        <v>0</v>
      </c>
      <c r="H97" s="60">
        <v>0</v>
      </c>
      <c r="I97" s="60">
        <v>1</v>
      </c>
      <c r="J97" s="60">
        <v>0</v>
      </c>
      <c r="K97" s="60">
        <v>1</v>
      </c>
      <c r="L97" s="60">
        <v>0</v>
      </c>
      <c r="M97" s="60">
        <v>0</v>
      </c>
      <c r="N97" s="60">
        <v>2</v>
      </c>
      <c r="O97" s="60"/>
      <c r="P97" s="60"/>
      <c r="Q97" s="60"/>
      <c r="R97" s="60"/>
      <c r="S97" s="60"/>
      <c r="T97" s="61">
        <f t="shared" si="2"/>
        <v>4</v>
      </c>
      <c r="U97" s="62"/>
      <c r="V97" s="63">
        <v>0.42499999999999999</v>
      </c>
      <c r="W97" s="64" t="s">
        <v>26</v>
      </c>
      <c r="X97" s="65"/>
      <c r="Y97" s="65"/>
      <c r="Z97" s="66"/>
      <c r="AA97" s="66"/>
      <c r="AB97" s="67"/>
      <c r="AC97" s="68" t="str">
        <f>TEXT( (V98-V97+0.00000000000001),"[hh].mm.ss")</f>
        <v>03.08.44</v>
      </c>
    </row>
    <row r="98" spans="1:29" ht="15.75" thickBot="1">
      <c r="A98" s="32" t="s">
        <v>27</v>
      </c>
      <c r="B98" s="33"/>
      <c r="C98" s="13"/>
      <c r="D98" s="14"/>
      <c r="E98" s="69">
        <v>0</v>
      </c>
      <c r="F98" s="69">
        <v>0</v>
      </c>
      <c r="G98" s="69">
        <v>0</v>
      </c>
      <c r="H98" s="69">
        <v>0</v>
      </c>
      <c r="I98" s="69">
        <v>5</v>
      </c>
      <c r="J98" s="69">
        <v>0</v>
      </c>
      <c r="K98" s="69">
        <v>0</v>
      </c>
      <c r="L98" s="69">
        <v>0</v>
      </c>
      <c r="M98" s="69">
        <v>0</v>
      </c>
      <c r="N98" s="69">
        <v>1</v>
      </c>
      <c r="O98" s="69"/>
      <c r="P98" s="69"/>
      <c r="Q98" s="69"/>
      <c r="R98" s="69"/>
      <c r="S98" s="69"/>
      <c r="T98" s="70">
        <f t="shared" si="2"/>
        <v>6</v>
      </c>
      <c r="U98" s="71"/>
      <c r="V98" s="72">
        <v>0.55606481481481485</v>
      </c>
      <c r="W98" s="73" t="s">
        <v>28</v>
      </c>
      <c r="X98" s="74"/>
      <c r="Y98" s="74"/>
      <c r="Z98" s="75"/>
      <c r="AA98" s="76"/>
      <c r="AB98" s="77"/>
      <c r="AC98" s="78" t="str">
        <f>TEXT(IF($E96="","",(IF($E97="",T96/(15-(COUNTIF($E96:$S96,""))),(IF($E98="",(T96+T97)/(30-(COUNTIF($E96:$S96,"")+COUNTIF($E97:$S97,""))), (T96+T97+T98)/(45-(COUNTIF($E96:$S96,"")+COUNTIF($E97:$S97,"")+COUNTIF($E98:$S98,"")))))))),"0,00")</f>
        <v>0,57</v>
      </c>
    </row>
    <row r="99" spans="1:29" ht="15.75" thickBot="1">
      <c r="A99" s="48">
        <v>216</v>
      </c>
      <c r="B99" s="49" t="s">
        <v>139</v>
      </c>
      <c r="C99" s="50" t="s">
        <v>38</v>
      </c>
      <c r="D99" s="50"/>
      <c r="E99" s="51">
        <v>0</v>
      </c>
      <c r="F99" s="51">
        <v>5</v>
      </c>
      <c r="G99" s="51">
        <v>0</v>
      </c>
      <c r="H99" s="51">
        <v>0</v>
      </c>
      <c r="I99" s="51">
        <v>5</v>
      </c>
      <c r="J99" s="51">
        <v>0</v>
      </c>
      <c r="K99" s="51">
        <v>5</v>
      </c>
      <c r="L99" s="51">
        <v>0</v>
      </c>
      <c r="M99" s="51">
        <v>0</v>
      </c>
      <c r="N99" s="51">
        <v>0</v>
      </c>
      <c r="O99" s="51"/>
      <c r="P99" s="51"/>
      <c r="Q99" s="51"/>
      <c r="R99" s="51"/>
      <c r="S99" s="51"/>
      <c r="T99" s="52">
        <f t="shared" si="2"/>
        <v>15</v>
      </c>
      <c r="U99" s="53"/>
      <c r="V99" s="54">
        <f>SUM(T99:T101)+IF(ISNUMBER(U99),U99,0)+IF(ISNUMBER(U100),U100,0)+IF(ISNUMBER(U101),U101,0)</f>
        <v>19</v>
      </c>
      <c r="W99" s="55">
        <f>COUNTIF($E99:$S99,0)+COUNTIF($E100:$S100,0)+COUNTIF($E101:$S101,0)</f>
        <v>24</v>
      </c>
      <c r="X99" s="55">
        <f>COUNTIF($E99:$S99,1)+COUNTIF($E100:$S100,1)+COUNTIF($E101:$S101,1)</f>
        <v>2</v>
      </c>
      <c r="Y99" s="55">
        <f>COUNTIF($E99:$S99,2)+COUNTIF($E100:$S100,2)+COUNTIF($E101:$S101,2)</f>
        <v>1</v>
      </c>
      <c r="Z99" s="55">
        <f>COUNTIF($E99:$S99,3)+COUNTIF($E100:$S100,3)+COUNTIF($E101:$S101,3)</f>
        <v>0</v>
      </c>
      <c r="AA99" s="55">
        <f>COUNTIF($E99:$S99,5)+COUNTIF($E100:$S100,5)+COUNTIF($E101:$S101,5)</f>
        <v>3</v>
      </c>
      <c r="AB99" s="56">
        <f>COUNTIF($E99:$S99,"5*")+COUNTIF($E100:$S100,"5*")+COUNTIF($E101:$S101,"5*")</f>
        <v>0</v>
      </c>
      <c r="AC99" s="57">
        <f>COUNTIF($E99:$S99,20)+COUNTIF($E100:$S100,20)+COUNTIF($E101:$S101,20)</f>
        <v>0</v>
      </c>
    </row>
    <row r="100" spans="1:29" ht="16.5" thickBot="1">
      <c r="A100" s="58" t="s">
        <v>81</v>
      </c>
      <c r="B100" s="59" t="s">
        <v>24</v>
      </c>
      <c r="C100" s="59" t="s">
        <v>140</v>
      </c>
      <c r="D100" s="59"/>
      <c r="E100" s="60">
        <v>0</v>
      </c>
      <c r="F100" s="60">
        <v>0</v>
      </c>
      <c r="G100" s="60">
        <v>0</v>
      </c>
      <c r="H100" s="60">
        <v>0</v>
      </c>
      <c r="I100" s="60">
        <v>2</v>
      </c>
      <c r="J100" s="60">
        <v>0</v>
      </c>
      <c r="K100" s="60">
        <v>1</v>
      </c>
      <c r="L100" s="60">
        <v>0</v>
      </c>
      <c r="M100" s="60">
        <v>1</v>
      </c>
      <c r="N100" s="60">
        <v>0</v>
      </c>
      <c r="O100" s="60"/>
      <c r="P100" s="60"/>
      <c r="Q100" s="60"/>
      <c r="R100" s="60"/>
      <c r="S100" s="60"/>
      <c r="T100" s="61">
        <f t="shared" si="2"/>
        <v>4</v>
      </c>
      <c r="U100" s="62"/>
      <c r="V100" s="63">
        <v>0.42986111111111108</v>
      </c>
      <c r="W100" s="64" t="s">
        <v>26</v>
      </c>
      <c r="X100" s="65"/>
      <c r="Y100" s="65"/>
      <c r="Z100" s="66"/>
      <c r="AA100" s="66"/>
      <c r="AB100" s="67"/>
      <c r="AC100" s="68" t="str">
        <f>TEXT( (V101-V100+0.00000000000001),"[hh].mm.ss")</f>
        <v>02.03.00</v>
      </c>
    </row>
    <row r="101" spans="1:29" ht="15.75" thickBot="1">
      <c r="A101" s="32" t="s">
        <v>27</v>
      </c>
      <c r="B101" s="33"/>
      <c r="C101" s="13"/>
      <c r="D101" s="14"/>
      <c r="E101" s="69">
        <v>0</v>
      </c>
      <c r="F101" s="69">
        <v>0</v>
      </c>
      <c r="G101" s="69">
        <v>0</v>
      </c>
      <c r="H101" s="69"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/>
      <c r="P101" s="69"/>
      <c r="Q101" s="69"/>
      <c r="R101" s="69"/>
      <c r="S101" s="69"/>
      <c r="T101" s="70">
        <f t="shared" si="2"/>
        <v>0</v>
      </c>
      <c r="U101" s="71"/>
      <c r="V101" s="72">
        <v>0.51527777777777783</v>
      </c>
      <c r="W101" s="73" t="s">
        <v>28</v>
      </c>
      <c r="X101" s="74"/>
      <c r="Y101" s="74"/>
      <c r="Z101" s="75"/>
      <c r="AA101" s="76"/>
      <c r="AB101" s="77"/>
      <c r="AC101" s="78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0,63</v>
      </c>
    </row>
    <row r="102" spans="1:29" ht="15.75" thickBot="1">
      <c r="A102" s="48">
        <v>232</v>
      </c>
      <c r="B102" s="49" t="s">
        <v>152</v>
      </c>
      <c r="C102" s="50" t="s">
        <v>80</v>
      </c>
      <c r="D102" s="50"/>
      <c r="E102" s="51">
        <v>0</v>
      </c>
      <c r="F102" s="51">
        <v>5</v>
      </c>
      <c r="G102" s="51">
        <v>0</v>
      </c>
      <c r="H102" s="51">
        <v>0</v>
      </c>
      <c r="I102" s="51">
        <v>2</v>
      </c>
      <c r="J102" s="51">
        <v>0</v>
      </c>
      <c r="K102" s="51">
        <v>3</v>
      </c>
      <c r="L102" s="51">
        <v>0</v>
      </c>
      <c r="M102" s="51">
        <v>0</v>
      </c>
      <c r="N102" s="51">
        <v>0</v>
      </c>
      <c r="O102" s="51"/>
      <c r="P102" s="51"/>
      <c r="Q102" s="51"/>
      <c r="R102" s="51"/>
      <c r="S102" s="51"/>
      <c r="T102" s="52">
        <f t="shared" si="2"/>
        <v>10</v>
      </c>
      <c r="U102" s="53"/>
      <c r="V102" s="54">
        <f>SUM(T102:T104)+IF(ISNUMBER(U102),U102,0)+IF(ISNUMBER(U103),U103,0)+IF(ISNUMBER(U104),U104,0)</f>
        <v>28</v>
      </c>
      <c r="W102" s="55">
        <f>COUNTIF($E102:$S102,0)+COUNTIF($E103:$S103,0)+COUNTIF($E104:$S104,0)</f>
        <v>20</v>
      </c>
      <c r="X102" s="55">
        <f>COUNTIF($E102:$S102,1)+COUNTIF($E103:$S103,1)+COUNTIF($E104:$S104,1)</f>
        <v>3</v>
      </c>
      <c r="Y102" s="55">
        <f>COUNTIF($E102:$S102,2)+COUNTIF($E103:$S103,2)+COUNTIF($E104:$S104,2)</f>
        <v>2</v>
      </c>
      <c r="Z102" s="55">
        <f>COUNTIF($E102:$S102,3)+COUNTIF($E103:$S103,3)+COUNTIF($E104:$S104,3)</f>
        <v>2</v>
      </c>
      <c r="AA102" s="55">
        <f>COUNTIF($E102:$S102,5)+COUNTIF($E103:$S103,5)+COUNTIF($E104:$S104,5)</f>
        <v>3</v>
      </c>
      <c r="AB102" s="56">
        <f>COUNTIF($E102:$S102,"5*")+COUNTIF($E103:$S103,"5*")+COUNTIF($E104:$S104,"5*")</f>
        <v>0</v>
      </c>
      <c r="AC102" s="57">
        <f>COUNTIF($E102:$S102,20)+COUNTIF($E103:$S103,20)+COUNTIF($E104:$S104,20)</f>
        <v>0</v>
      </c>
    </row>
    <row r="103" spans="1:29" ht="16.5" thickBot="1">
      <c r="A103" s="58" t="s">
        <v>84</v>
      </c>
      <c r="B103" s="59" t="s">
        <v>24</v>
      </c>
      <c r="C103" s="59" t="s">
        <v>25</v>
      </c>
      <c r="D103" s="59"/>
      <c r="E103" s="60">
        <v>0</v>
      </c>
      <c r="F103" s="60">
        <v>1</v>
      </c>
      <c r="G103" s="60">
        <v>0</v>
      </c>
      <c r="H103" s="60">
        <v>1</v>
      </c>
      <c r="I103" s="60">
        <v>5</v>
      </c>
      <c r="J103" s="60">
        <v>0</v>
      </c>
      <c r="K103" s="60">
        <v>5</v>
      </c>
      <c r="L103" s="60">
        <v>0</v>
      </c>
      <c r="M103" s="60">
        <v>0</v>
      </c>
      <c r="N103" s="60">
        <v>0</v>
      </c>
      <c r="O103" s="60"/>
      <c r="P103" s="60"/>
      <c r="Q103" s="60"/>
      <c r="R103" s="60"/>
      <c r="S103" s="60"/>
      <c r="T103" s="61">
        <f t="shared" si="2"/>
        <v>12</v>
      </c>
      <c r="U103" s="62"/>
      <c r="V103" s="63">
        <v>0.42430555555555555</v>
      </c>
      <c r="W103" s="64" t="s">
        <v>26</v>
      </c>
      <c r="X103" s="65"/>
      <c r="Y103" s="65"/>
      <c r="Z103" s="66"/>
      <c r="AA103" s="66"/>
      <c r="AB103" s="67"/>
      <c r="AC103" s="68" t="str">
        <f>TEXT( (V104-V103+0.00000000000001),"[hh].mm.ss")</f>
        <v>04.04.18</v>
      </c>
    </row>
    <row r="104" spans="1:29" ht="15.75" thickBot="1">
      <c r="A104" s="32" t="s">
        <v>27</v>
      </c>
      <c r="B104" s="33"/>
      <c r="C104" s="13"/>
      <c r="D104" s="14"/>
      <c r="E104" s="69">
        <v>0</v>
      </c>
      <c r="F104" s="69">
        <v>2</v>
      </c>
      <c r="G104" s="69">
        <v>0</v>
      </c>
      <c r="H104" s="69">
        <v>0</v>
      </c>
      <c r="I104" s="69">
        <v>0</v>
      </c>
      <c r="J104" s="69">
        <v>0</v>
      </c>
      <c r="K104" s="69">
        <v>3</v>
      </c>
      <c r="L104" s="69">
        <v>0</v>
      </c>
      <c r="M104" s="69">
        <v>1</v>
      </c>
      <c r="N104" s="69">
        <v>0</v>
      </c>
      <c r="O104" s="69"/>
      <c r="P104" s="69"/>
      <c r="Q104" s="69"/>
      <c r="R104" s="69"/>
      <c r="S104" s="69"/>
      <c r="T104" s="70">
        <f t="shared" si="2"/>
        <v>6</v>
      </c>
      <c r="U104" s="71"/>
      <c r="V104" s="72">
        <v>0.59395833333333337</v>
      </c>
      <c r="W104" s="73" t="s">
        <v>28</v>
      </c>
      <c r="X104" s="74"/>
      <c r="Y104" s="74"/>
      <c r="Z104" s="75"/>
      <c r="AA104" s="76"/>
      <c r="AB104" s="77"/>
      <c r="AC104" s="78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0,93</v>
      </c>
    </row>
    <row r="105" spans="1:29" ht="15.75" thickBot="1">
      <c r="A105" s="48">
        <v>210</v>
      </c>
      <c r="B105" s="49" t="s">
        <v>143</v>
      </c>
      <c r="C105" s="50" t="s">
        <v>46</v>
      </c>
      <c r="D105" s="50"/>
      <c r="E105" s="51">
        <v>0</v>
      </c>
      <c r="F105" s="51">
        <v>5</v>
      </c>
      <c r="G105" s="51">
        <v>0</v>
      </c>
      <c r="H105" s="51">
        <v>0</v>
      </c>
      <c r="I105" s="51">
        <v>5</v>
      </c>
      <c r="J105" s="51">
        <v>0</v>
      </c>
      <c r="K105" s="51">
        <v>1</v>
      </c>
      <c r="L105" s="51">
        <v>1</v>
      </c>
      <c r="M105" s="51">
        <v>0</v>
      </c>
      <c r="N105" s="51">
        <v>0</v>
      </c>
      <c r="O105" s="51"/>
      <c r="P105" s="51"/>
      <c r="Q105" s="51"/>
      <c r="R105" s="51"/>
      <c r="S105" s="51"/>
      <c r="T105" s="52">
        <f t="shared" si="2"/>
        <v>12</v>
      </c>
      <c r="U105" s="53"/>
      <c r="V105" s="54">
        <f>SUM(T105:T107)+IF(ISNUMBER(U105),U105,0)+IF(ISNUMBER(U106),U106,0)+IF(ISNUMBER(U107),U107,0)</f>
        <v>30</v>
      </c>
      <c r="W105" s="55">
        <f>COUNTIF($E105:$S105,0)+COUNTIF($E106:$S106,0)+COUNTIF($E107:$S107,0)</f>
        <v>19</v>
      </c>
      <c r="X105" s="55">
        <f>COUNTIF($E105:$S105,1)+COUNTIF($E106:$S106,1)+COUNTIF($E107:$S107,1)</f>
        <v>5</v>
      </c>
      <c r="Y105" s="55">
        <f>COUNTIF($E105:$S105,2)+COUNTIF($E106:$S106,2)+COUNTIF($E107:$S107,2)</f>
        <v>1</v>
      </c>
      <c r="Z105" s="55">
        <f>COUNTIF($E105:$S105,3)+COUNTIF($E106:$S106,3)+COUNTIF($E107:$S107,3)</f>
        <v>1</v>
      </c>
      <c r="AA105" s="55">
        <f>COUNTIF($E105:$S105,5)+COUNTIF($E106:$S106,5)+COUNTIF($E107:$S107,5)</f>
        <v>4</v>
      </c>
      <c r="AB105" s="56">
        <f>COUNTIF($E105:$S105,"5*")+COUNTIF($E106:$S106,"5*")+COUNTIF($E107:$S107,"5*")</f>
        <v>0</v>
      </c>
      <c r="AC105" s="57">
        <f>COUNTIF($E105:$S105,20)+COUNTIF($E106:$S106,20)+COUNTIF($E107:$S107,20)</f>
        <v>0</v>
      </c>
    </row>
    <row r="106" spans="1:29" ht="16.5" thickBot="1">
      <c r="A106" s="58" t="s">
        <v>86</v>
      </c>
      <c r="B106" s="59" t="s">
        <v>24</v>
      </c>
      <c r="C106" s="59" t="s">
        <v>144</v>
      </c>
      <c r="D106" s="59"/>
      <c r="E106" s="60">
        <v>0</v>
      </c>
      <c r="F106" s="60">
        <v>0</v>
      </c>
      <c r="G106" s="60">
        <v>0</v>
      </c>
      <c r="H106" s="60">
        <v>0</v>
      </c>
      <c r="I106" s="60">
        <v>3</v>
      </c>
      <c r="J106" s="60">
        <v>0</v>
      </c>
      <c r="K106" s="60">
        <v>0</v>
      </c>
      <c r="L106" s="60">
        <v>0</v>
      </c>
      <c r="M106" s="60">
        <v>0</v>
      </c>
      <c r="N106" s="60">
        <v>5</v>
      </c>
      <c r="O106" s="60"/>
      <c r="P106" s="60"/>
      <c r="Q106" s="60"/>
      <c r="R106" s="60"/>
      <c r="S106" s="60"/>
      <c r="T106" s="61">
        <f t="shared" si="2"/>
        <v>8</v>
      </c>
      <c r="U106" s="62"/>
      <c r="V106" s="63">
        <v>0.4284722222222222</v>
      </c>
      <c r="W106" s="64" t="s">
        <v>26</v>
      </c>
      <c r="X106" s="65"/>
      <c r="Y106" s="65"/>
      <c r="Z106" s="66"/>
      <c r="AA106" s="66"/>
      <c r="AB106" s="67"/>
      <c r="AC106" s="68" t="str">
        <f>TEXT( (V107-V106+0.00000000000001),"[hh].mm.ss")</f>
        <v>03.47.18</v>
      </c>
    </row>
    <row r="107" spans="1:29" ht="15.75" thickBot="1">
      <c r="A107" s="32" t="s">
        <v>27</v>
      </c>
      <c r="B107" s="33"/>
      <c r="C107" s="13"/>
      <c r="D107" s="14"/>
      <c r="E107" s="69">
        <v>0</v>
      </c>
      <c r="F107" s="69">
        <v>2</v>
      </c>
      <c r="G107" s="69">
        <v>0</v>
      </c>
      <c r="H107" s="69">
        <v>1</v>
      </c>
      <c r="I107" s="69">
        <v>1</v>
      </c>
      <c r="J107" s="69">
        <v>0</v>
      </c>
      <c r="K107" s="69">
        <v>5</v>
      </c>
      <c r="L107" s="69">
        <v>1</v>
      </c>
      <c r="M107" s="69">
        <v>0</v>
      </c>
      <c r="N107" s="69">
        <v>0</v>
      </c>
      <c r="O107" s="69"/>
      <c r="P107" s="69"/>
      <c r="Q107" s="69"/>
      <c r="R107" s="69"/>
      <c r="S107" s="69"/>
      <c r="T107" s="70">
        <f t="shared" si="2"/>
        <v>10</v>
      </c>
      <c r="U107" s="71"/>
      <c r="V107" s="72">
        <v>0.5863194444444445</v>
      </c>
      <c r="W107" s="73" t="s">
        <v>28</v>
      </c>
      <c r="X107" s="74"/>
      <c r="Y107" s="74"/>
      <c r="Z107" s="75"/>
      <c r="AA107" s="76"/>
      <c r="AB107" s="77"/>
      <c r="AC107" s="78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1,00</v>
      </c>
    </row>
    <row r="108" spans="1:29" ht="15.75" thickBot="1">
      <c r="A108" s="48">
        <v>208</v>
      </c>
      <c r="B108" s="49" t="s">
        <v>132</v>
      </c>
      <c r="C108" s="50" t="s">
        <v>133</v>
      </c>
      <c r="D108" s="50"/>
      <c r="E108" s="51">
        <v>0</v>
      </c>
      <c r="F108" s="51">
        <v>5</v>
      </c>
      <c r="G108" s="51">
        <v>1</v>
      </c>
      <c r="H108" s="51">
        <v>0</v>
      </c>
      <c r="I108" s="51">
        <v>5</v>
      </c>
      <c r="J108" s="51">
        <v>0</v>
      </c>
      <c r="K108" s="51">
        <v>5</v>
      </c>
      <c r="L108" s="51"/>
      <c r="M108" s="51"/>
      <c r="N108" s="51"/>
      <c r="O108" s="51"/>
      <c r="P108" s="51"/>
      <c r="Q108" s="51"/>
      <c r="R108" s="51"/>
      <c r="S108" s="51"/>
      <c r="T108" s="52">
        <f t="shared" si="2"/>
        <v>16</v>
      </c>
      <c r="U108" s="53" t="s">
        <v>4</v>
      </c>
      <c r="V108" s="54">
        <f>SUM(T108:T110)+IF(ISNUMBER(U108),U108,0)+IF(ISNUMBER(U109),U109,0)+IF(ISNUMBER(U110),U110,0)</f>
        <v>16</v>
      </c>
      <c r="W108" s="55">
        <f>COUNTIF($E108:$S108,0)+COUNTIF($E109:$S109,0)+COUNTIF($E110:$S110,0)</f>
        <v>3</v>
      </c>
      <c r="X108" s="55">
        <f>COUNTIF($E108:$S108,1)+COUNTIF($E109:$S109,1)+COUNTIF($E110:$S110,1)</f>
        <v>1</v>
      </c>
      <c r="Y108" s="55">
        <f>COUNTIF($E108:$S108,2)+COUNTIF($E109:$S109,2)+COUNTIF($E110:$S110,2)</f>
        <v>0</v>
      </c>
      <c r="Z108" s="55">
        <f>COUNTIF($E108:$S108,3)+COUNTIF($E109:$S109,3)+COUNTIF($E110:$S110,3)</f>
        <v>0</v>
      </c>
      <c r="AA108" s="55">
        <f>COUNTIF($E108:$S108,5)+COUNTIF($E109:$S109,5)+COUNTIF($E110:$S110,5)</f>
        <v>3</v>
      </c>
      <c r="AB108" s="56">
        <f>COUNTIF($E108:$S108,"5*")+COUNTIF($E109:$S109,"5*")+COUNTIF($E110:$S110,"5*")</f>
        <v>0</v>
      </c>
      <c r="AC108" s="57">
        <f>COUNTIF($E108:$S108,20)+COUNTIF($E109:$S109,20)+COUNTIF($E110:$S110,20)</f>
        <v>0</v>
      </c>
    </row>
    <row r="109" spans="1:29" ht="16.5" thickBot="1">
      <c r="A109" s="58"/>
      <c r="B109" s="59" t="s">
        <v>24</v>
      </c>
      <c r="C109" s="59" t="s">
        <v>25</v>
      </c>
      <c r="D109" s="59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1" t="str">
        <f t="shared" si="2"/>
        <v/>
      </c>
      <c r="U109" s="62"/>
      <c r="V109" s="63">
        <v>0.43263888888888885</v>
      </c>
      <c r="W109" s="64" t="s">
        <v>26</v>
      </c>
      <c r="X109" s="65"/>
      <c r="Y109" s="65"/>
      <c r="Z109" s="66"/>
      <c r="AA109" s="66"/>
      <c r="AB109" s="67"/>
      <c r="AC109" s="68" t="str">
        <f>TEXT( (V110-V109+0.00000000000001),"[hh].mm.ss")</f>
        <v>00.40.00</v>
      </c>
    </row>
    <row r="110" spans="1:29" ht="15.75" thickBot="1">
      <c r="A110" s="32" t="s">
        <v>27</v>
      </c>
      <c r="B110" s="33"/>
      <c r="C110" s="13"/>
      <c r="D110" s="14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70" t="str">
        <f t="shared" si="2"/>
        <v/>
      </c>
      <c r="U110" s="71"/>
      <c r="V110" s="72">
        <v>0.4604166666666667</v>
      </c>
      <c r="W110" s="73" t="s">
        <v>28</v>
      </c>
      <c r="X110" s="74"/>
      <c r="Y110" s="74"/>
      <c r="Z110" s="75"/>
      <c r="AA110" s="76"/>
      <c r="AB110" s="77"/>
      <c r="AC110" s="78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2,29</v>
      </c>
    </row>
    <row r="111" spans="1:29" ht="15.75" thickTop="1">
      <c r="A111" s="41" t="s">
        <v>7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3"/>
      <c r="X111" s="43"/>
      <c r="Y111" s="43"/>
      <c r="Z111" s="43"/>
      <c r="AA111" s="43"/>
      <c r="AB111" s="43"/>
      <c r="AC111" s="44"/>
    </row>
    <row r="112" spans="1:29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6"/>
      <c r="X112" s="46"/>
      <c r="Y112" s="46"/>
      <c r="Z112" s="46"/>
      <c r="AA112" s="46"/>
      <c r="AB112" s="46"/>
      <c r="AC112" s="47"/>
    </row>
    <row r="113" spans="1:29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6"/>
      <c r="X113" s="46"/>
      <c r="Y113" s="46"/>
      <c r="Z113" s="46"/>
      <c r="AA113" s="46"/>
      <c r="AB113" s="46"/>
      <c r="AC113" s="47"/>
    </row>
    <row r="114" spans="1:29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6"/>
      <c r="X114" s="46"/>
      <c r="Y114" s="46"/>
      <c r="Z114" s="46"/>
      <c r="AA114" s="46"/>
      <c r="AB114" s="46"/>
      <c r="AC114" s="47"/>
    </row>
    <row r="115" spans="1:29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6"/>
      <c r="X115" s="46"/>
      <c r="Y115" s="46"/>
      <c r="Z115" s="46"/>
      <c r="AA115" s="46"/>
      <c r="AB115" s="46"/>
      <c r="AC115" s="47"/>
    </row>
    <row r="116" spans="1:29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6"/>
      <c r="X116" s="46"/>
      <c r="Y116" s="46"/>
      <c r="Z116" s="46"/>
      <c r="AA116" s="46"/>
      <c r="AB116" s="46"/>
      <c r="AC116" s="47"/>
    </row>
    <row r="117" spans="1:29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6"/>
      <c r="X117" s="46"/>
      <c r="Y117" s="46"/>
      <c r="Z117" s="46"/>
      <c r="AA117" s="46"/>
      <c r="AB117" s="46"/>
      <c r="AC117" s="47"/>
    </row>
    <row r="118" spans="1:29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6"/>
      <c r="X118" s="46"/>
      <c r="Y118" s="46"/>
      <c r="Z118" s="46"/>
      <c r="AA118" s="46"/>
      <c r="AB118" s="46"/>
      <c r="AC118" s="47"/>
    </row>
    <row r="119" spans="1:29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6"/>
      <c r="X119" s="46"/>
      <c r="Y119" s="46"/>
      <c r="Z119" s="46"/>
      <c r="AA119" s="46"/>
      <c r="AB119" s="46"/>
      <c r="AC119" s="47"/>
    </row>
    <row r="120" spans="1:29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6"/>
      <c r="X120" s="46"/>
      <c r="Y120" s="46"/>
      <c r="Z120" s="46"/>
      <c r="AA120" s="46"/>
      <c r="AB120" s="46"/>
      <c r="AC120" s="47"/>
    </row>
    <row r="121" spans="1:29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6"/>
      <c r="X121" s="46"/>
      <c r="Y121" s="46"/>
      <c r="Z121" s="46"/>
      <c r="AA121" s="46"/>
      <c r="AB121" s="46"/>
      <c r="AC121" s="47"/>
    </row>
    <row r="122" spans="1:29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46"/>
      <c r="Y122" s="46"/>
      <c r="Z122" s="46"/>
      <c r="AA122" s="46"/>
      <c r="AB122" s="46"/>
      <c r="AC122" s="47"/>
    </row>
  </sheetData>
  <mergeCells count="6">
    <mergeCell ref="B64:AB64"/>
    <mergeCell ref="A1:AC1"/>
    <mergeCell ref="C2:AA2"/>
    <mergeCell ref="B3:AB3"/>
    <mergeCell ref="A62:AC62"/>
    <mergeCell ref="C63:AA63"/>
  </mergeCells>
  <pageMargins left="0.7" right="0.7" top="0.78740157499999996" bottom="0.78740157499999996" header="0.3" footer="0.3"/>
  <pageSetup paperSize="9" scale="78" orientation="landscape" r:id="rId1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0"/>
  <sheetViews>
    <sheetView topLeftCell="A34" workbookViewId="0">
      <selection activeCell="B60" sqref="B60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2.28515625" customWidth="1"/>
    <col min="23" max="29" width="4.5703125" customWidth="1"/>
  </cols>
  <sheetData>
    <row r="1" spans="1:29" ht="50.25" thickTop="1">
      <c r="A1" s="82" t="s">
        <v>13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2"/>
      <c r="C2" s="85" t="s">
        <v>9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3" t="s">
        <v>14</v>
      </c>
      <c r="AC2" s="4"/>
    </row>
    <row r="3" spans="1:29" ht="34.5">
      <c r="A3" s="5"/>
      <c r="B3" s="81" t="s">
        <v>16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6">
        <v>5</v>
      </c>
    </row>
    <row r="4" spans="1:29" ht="15.75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 t="s">
        <v>20</v>
      </c>
      <c r="AB4" s="10"/>
      <c r="AC4" s="11"/>
    </row>
    <row r="5" spans="1:29" ht="16.5" thickBot="1">
      <c r="A5" s="1"/>
      <c r="B5" s="12" t="s">
        <v>18</v>
      </c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17</v>
      </c>
      <c r="P5" s="14"/>
      <c r="Q5" s="14"/>
      <c r="R5" s="14"/>
      <c r="S5" s="14"/>
      <c r="T5" s="16"/>
      <c r="U5" s="16"/>
      <c r="V5" s="17">
        <v>42896</v>
      </c>
      <c r="W5" s="18"/>
      <c r="X5" s="18"/>
      <c r="Y5" s="18"/>
      <c r="Z5" s="16"/>
      <c r="AA5" s="19" t="s">
        <v>19</v>
      </c>
      <c r="AB5" s="20"/>
      <c r="AC5" s="21"/>
    </row>
    <row r="6" spans="1:29">
      <c r="A6" s="22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1</v>
      </c>
      <c r="U6" s="26"/>
      <c r="V6" s="27"/>
      <c r="W6" s="28" t="s">
        <v>2</v>
      </c>
      <c r="X6" s="29"/>
      <c r="Y6" s="29"/>
      <c r="Z6" s="30"/>
      <c r="AA6" s="30"/>
      <c r="AB6" s="30"/>
      <c r="AC6" s="31"/>
    </row>
    <row r="7" spans="1:29" ht="15.75" thickBot="1">
      <c r="A7" s="32"/>
      <c r="B7" s="33"/>
      <c r="C7" s="33"/>
      <c r="D7" s="33"/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5" t="s">
        <v>3</v>
      </c>
      <c r="U7" s="35" t="s">
        <v>4</v>
      </c>
      <c r="V7" s="36" t="s">
        <v>5</v>
      </c>
      <c r="W7" s="37">
        <v>0</v>
      </c>
      <c r="X7" s="38">
        <v>1</v>
      </c>
      <c r="Y7" s="38">
        <v>2</v>
      </c>
      <c r="Z7" s="38">
        <v>3</v>
      </c>
      <c r="AA7" s="38">
        <v>5</v>
      </c>
      <c r="AB7" s="39" t="s">
        <v>6</v>
      </c>
      <c r="AC7" s="40">
        <v>20</v>
      </c>
    </row>
    <row r="8" spans="1:29" ht="15.75" thickBot="1">
      <c r="A8" s="48">
        <v>301</v>
      </c>
      <c r="B8" s="49" t="s">
        <v>155</v>
      </c>
      <c r="C8" s="50" t="s">
        <v>72</v>
      </c>
      <c r="D8" s="50"/>
      <c r="E8" s="51">
        <v>1</v>
      </c>
      <c r="F8" s="51">
        <v>1</v>
      </c>
      <c r="G8" s="51">
        <v>0</v>
      </c>
      <c r="H8" s="51">
        <v>0</v>
      </c>
      <c r="I8" s="51">
        <v>0</v>
      </c>
      <c r="J8" s="51">
        <v>0</v>
      </c>
      <c r="K8" s="51">
        <v>1</v>
      </c>
      <c r="L8" s="51">
        <v>0</v>
      </c>
      <c r="M8" s="51">
        <v>0</v>
      </c>
      <c r="N8" s="51">
        <v>1</v>
      </c>
      <c r="O8" s="51"/>
      <c r="P8" s="51"/>
      <c r="Q8" s="51"/>
      <c r="R8" s="51"/>
      <c r="S8" s="51"/>
      <c r="T8" s="52">
        <f t="shared" ref="T8:T31" si="0">IF(E8="","",SUM(E8:S8)+(COUNTIF(E8:S8,"5*")*5))</f>
        <v>4</v>
      </c>
      <c r="U8" s="53"/>
      <c r="V8" s="54">
        <f>SUM(T8:T10)+IF(ISNUMBER(U8),U8,0)+IF(ISNUMBER(U9),U9,0)+IF(ISNUMBER(U10),U10,0)</f>
        <v>25</v>
      </c>
      <c r="W8" s="55">
        <f>COUNTIF($E8:$S8,0)+COUNTIF($E9:$S9,0)+COUNTIF($E10:$S10,0)</f>
        <v>20</v>
      </c>
      <c r="X8" s="55">
        <f>COUNTIF($E8:$S8,1)+COUNTIF($E9:$S9,1)+COUNTIF($E10:$S10,1)</f>
        <v>5</v>
      </c>
      <c r="Y8" s="55">
        <f>COUNTIF($E8:$S8,2)+COUNTIF($E9:$S9,2)+COUNTIF($E10:$S10,2)</f>
        <v>1</v>
      </c>
      <c r="Z8" s="55">
        <f>COUNTIF($E8:$S8,3)+COUNTIF($E9:$S9,3)+COUNTIF($E10:$S10,3)</f>
        <v>1</v>
      </c>
      <c r="AA8" s="55">
        <f>COUNTIF($E8:$S8,5)+COUNTIF($E9:$S9,5)+COUNTIF($E10:$S10,5)</f>
        <v>3</v>
      </c>
      <c r="AB8" s="56">
        <f>COUNTIF($E8:$S8,"5*")+COUNTIF($E9:$S9,"5*")+COUNTIF($E10:$S10,"5*")</f>
        <v>0</v>
      </c>
      <c r="AC8" s="57">
        <f>COUNTIF($E8:$S8,20)+COUNTIF($E9:$S9,20)+COUNTIF($E10:$S10,20)</f>
        <v>0</v>
      </c>
    </row>
    <row r="9" spans="1:29" ht="16.5" thickBot="1">
      <c r="A9" s="58" t="s">
        <v>23</v>
      </c>
      <c r="B9" s="59" t="s">
        <v>24</v>
      </c>
      <c r="C9" s="59" t="s">
        <v>156</v>
      </c>
      <c r="D9" s="59"/>
      <c r="E9" s="60">
        <v>3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5</v>
      </c>
      <c r="O9" s="60"/>
      <c r="P9" s="60"/>
      <c r="Q9" s="60"/>
      <c r="R9" s="60"/>
      <c r="S9" s="60"/>
      <c r="T9" s="61">
        <f t="shared" si="0"/>
        <v>8</v>
      </c>
      <c r="U9" s="62"/>
      <c r="V9" s="63">
        <v>0.46249999999999997</v>
      </c>
      <c r="W9" s="64" t="s">
        <v>26</v>
      </c>
      <c r="X9" s="65"/>
      <c r="Y9" s="65"/>
      <c r="Z9" s="66"/>
      <c r="AA9" s="66"/>
      <c r="AB9" s="67"/>
      <c r="AC9" s="68" t="str">
        <f>TEXT( (V10-V9+0.00000000000001),"[hh].mm.ss")</f>
        <v>04.11.28</v>
      </c>
    </row>
    <row r="10" spans="1:29" ht="15.75" thickBot="1">
      <c r="A10" s="32" t="s">
        <v>27</v>
      </c>
      <c r="B10" s="33"/>
      <c r="C10" s="13"/>
      <c r="D10" s="14"/>
      <c r="E10" s="69">
        <v>1</v>
      </c>
      <c r="F10" s="69">
        <v>0</v>
      </c>
      <c r="G10" s="69">
        <v>0</v>
      </c>
      <c r="H10" s="69">
        <v>0</v>
      </c>
      <c r="I10" s="69">
        <v>2</v>
      </c>
      <c r="J10" s="69">
        <v>0</v>
      </c>
      <c r="K10" s="69">
        <v>0</v>
      </c>
      <c r="L10" s="69">
        <v>5</v>
      </c>
      <c r="M10" s="69">
        <v>0</v>
      </c>
      <c r="N10" s="69">
        <v>5</v>
      </c>
      <c r="O10" s="69"/>
      <c r="P10" s="69"/>
      <c r="Q10" s="69"/>
      <c r="R10" s="69"/>
      <c r="S10" s="69"/>
      <c r="T10" s="70">
        <f t="shared" si="0"/>
        <v>13</v>
      </c>
      <c r="U10" s="71"/>
      <c r="V10" s="72">
        <v>0.6371296296296296</v>
      </c>
      <c r="W10" s="73" t="s">
        <v>28</v>
      </c>
      <c r="X10" s="74"/>
      <c r="Y10" s="74"/>
      <c r="Z10" s="75"/>
      <c r="AA10" s="76"/>
      <c r="AB10" s="77"/>
      <c r="AC10" s="78" t="str">
        <f>TEXT(IF($E8="","",(IF($E9="",T8/(15-(COUNTIF($E8:$S8,""))),(IF($E10="",(T8+T9)/(30-(COUNTIF($E8:$S8,"")+COUNTIF($E9:$S9,""))), (T8+T9+T10)/(45-(COUNTIF($E8:$S8,"")+COUNTIF($E9:$S9,"")+COUNTIF($E10:$S10,"")))))))),"0,00")</f>
        <v>0,83</v>
      </c>
    </row>
    <row r="11" spans="1:29" ht="15.75" thickBot="1">
      <c r="A11" s="48">
        <v>309</v>
      </c>
      <c r="B11" s="49" t="s">
        <v>157</v>
      </c>
      <c r="C11" s="50" t="s">
        <v>158</v>
      </c>
      <c r="D11" s="50"/>
      <c r="E11" s="51">
        <v>0</v>
      </c>
      <c r="F11" s="51">
        <v>5</v>
      </c>
      <c r="G11" s="51">
        <v>0</v>
      </c>
      <c r="H11" s="51">
        <v>5</v>
      </c>
      <c r="I11" s="51">
        <v>1</v>
      </c>
      <c r="J11" s="51">
        <v>0</v>
      </c>
      <c r="K11" s="51">
        <v>1</v>
      </c>
      <c r="L11" s="51">
        <v>0</v>
      </c>
      <c r="M11" s="51">
        <v>1</v>
      </c>
      <c r="N11" s="51">
        <v>0</v>
      </c>
      <c r="O11" s="51"/>
      <c r="P11" s="51"/>
      <c r="Q11" s="51"/>
      <c r="R11" s="51"/>
      <c r="S11" s="51"/>
      <c r="T11" s="52">
        <f t="shared" si="0"/>
        <v>13</v>
      </c>
      <c r="U11" s="53"/>
      <c r="V11" s="54">
        <f>SUM(T11:T13)+IF(ISNUMBER(U11),U11,0)+IF(ISNUMBER(U12),U12,0)+IF(ISNUMBER(U13),U13,0)</f>
        <v>26</v>
      </c>
      <c r="W11" s="55">
        <f>COUNTIF($E11:$S11,0)+COUNTIF($E12:$S12,0)+COUNTIF($E13:$S13,0)</f>
        <v>16</v>
      </c>
      <c r="X11" s="55">
        <f>COUNTIF($E11:$S11,1)+COUNTIF($E12:$S12,1)+COUNTIF($E13:$S13,1)</f>
        <v>9</v>
      </c>
      <c r="Y11" s="55">
        <f>COUNTIF($E11:$S11,2)+COUNTIF($E12:$S12,2)+COUNTIF($E13:$S13,2)</f>
        <v>2</v>
      </c>
      <c r="Z11" s="55">
        <f>COUNTIF($E11:$S11,3)+COUNTIF($E12:$S12,3)+COUNTIF($E13:$S13,3)</f>
        <v>1</v>
      </c>
      <c r="AA11" s="55">
        <f>COUNTIF($E11:$S11,5)+COUNTIF($E12:$S12,5)+COUNTIF($E13:$S13,5)</f>
        <v>2</v>
      </c>
      <c r="AB11" s="56">
        <f>COUNTIF($E11:$S11,"5*")+COUNTIF($E12:$S12,"5*")+COUNTIF($E13:$S13,"5*")</f>
        <v>0</v>
      </c>
      <c r="AC11" s="57">
        <f>COUNTIF($E11:$S11,20)+COUNTIF($E12:$S12,20)+COUNTIF($E13:$S13,20)</f>
        <v>0</v>
      </c>
    </row>
    <row r="12" spans="1:29" ht="16.5" thickBot="1">
      <c r="A12" s="58" t="s">
        <v>31</v>
      </c>
      <c r="B12" s="59" t="s">
        <v>24</v>
      </c>
      <c r="C12" s="59" t="s">
        <v>159</v>
      </c>
      <c r="D12" s="59"/>
      <c r="E12" s="60">
        <v>1</v>
      </c>
      <c r="F12" s="60">
        <v>2</v>
      </c>
      <c r="G12" s="60">
        <v>0</v>
      </c>
      <c r="H12" s="60">
        <v>0</v>
      </c>
      <c r="I12" s="60">
        <v>2</v>
      </c>
      <c r="J12" s="60">
        <v>0</v>
      </c>
      <c r="K12" s="60">
        <v>0</v>
      </c>
      <c r="L12" s="60">
        <v>1</v>
      </c>
      <c r="M12" s="60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6</v>
      </c>
      <c r="U12" s="62"/>
      <c r="V12" s="63">
        <v>0.46319444444444441</v>
      </c>
      <c r="W12" s="64" t="s">
        <v>26</v>
      </c>
      <c r="X12" s="65"/>
      <c r="Y12" s="65"/>
      <c r="Z12" s="66"/>
      <c r="AA12" s="66"/>
      <c r="AB12" s="67"/>
      <c r="AC12" s="68" t="str">
        <f>TEXT( (V13-V12+0.00000000000001),"[hh].mm.ss")</f>
        <v>04.32.18</v>
      </c>
    </row>
    <row r="13" spans="1:29" ht="15.75" thickBot="1">
      <c r="A13" s="32" t="s">
        <v>27</v>
      </c>
      <c r="B13" s="33"/>
      <c r="C13" s="13"/>
      <c r="D13" s="14"/>
      <c r="E13" s="69">
        <v>0</v>
      </c>
      <c r="F13" s="69">
        <v>1</v>
      </c>
      <c r="G13" s="69">
        <v>0</v>
      </c>
      <c r="H13" s="69">
        <v>0</v>
      </c>
      <c r="I13" s="69">
        <v>1</v>
      </c>
      <c r="J13" s="69">
        <v>0</v>
      </c>
      <c r="K13" s="69">
        <v>0</v>
      </c>
      <c r="L13" s="69">
        <v>3</v>
      </c>
      <c r="M13" s="69">
        <v>1</v>
      </c>
      <c r="N13" s="69">
        <v>1</v>
      </c>
      <c r="O13" s="69"/>
      <c r="P13" s="69"/>
      <c r="Q13" s="69"/>
      <c r="R13" s="69"/>
      <c r="S13" s="69"/>
      <c r="T13" s="70">
        <f t="shared" si="0"/>
        <v>7</v>
      </c>
      <c r="U13" s="71"/>
      <c r="V13" s="72">
        <v>0.6522916666666666</v>
      </c>
      <c r="W13" s="73" t="s">
        <v>28</v>
      </c>
      <c r="X13" s="74"/>
      <c r="Y13" s="74"/>
      <c r="Z13" s="75"/>
      <c r="AA13" s="76"/>
      <c r="AB13" s="77"/>
      <c r="AC13" s="78" t="str">
        <f>TEXT(IF($E11="","",(IF($E12="",T11/(15-(COUNTIF($E11:$S11,""))),(IF($E13="",(T11+T12)/(30-(COUNTIF($E11:$S11,"")+COUNTIF($E12:$S12,""))), (T11+T12+T13)/(45-(COUNTIF($E11:$S11,"")+COUNTIF($E12:$S12,"")+COUNTIF($E13:$S13,"")))))))),"0,00")</f>
        <v>0,87</v>
      </c>
    </row>
    <row r="14" spans="1:29" ht="15.75" thickBot="1">
      <c r="A14" s="48">
        <v>302</v>
      </c>
      <c r="B14" s="49" t="s">
        <v>160</v>
      </c>
      <c r="C14" s="50" t="s">
        <v>161</v>
      </c>
      <c r="D14" s="50"/>
      <c r="E14" s="51">
        <v>1</v>
      </c>
      <c r="F14" s="51">
        <v>2</v>
      </c>
      <c r="G14" s="51">
        <v>0</v>
      </c>
      <c r="H14" s="51">
        <v>1</v>
      </c>
      <c r="I14" s="51">
        <v>5</v>
      </c>
      <c r="J14" s="51">
        <v>1</v>
      </c>
      <c r="K14" s="51">
        <v>0</v>
      </c>
      <c r="L14" s="51">
        <v>3</v>
      </c>
      <c r="M14" s="51">
        <v>0</v>
      </c>
      <c r="N14" s="51">
        <v>5</v>
      </c>
      <c r="O14" s="51"/>
      <c r="P14" s="51"/>
      <c r="Q14" s="51"/>
      <c r="R14" s="51"/>
      <c r="S14" s="51"/>
      <c r="T14" s="52">
        <f t="shared" si="0"/>
        <v>18</v>
      </c>
      <c r="U14" s="53"/>
      <c r="V14" s="54">
        <f>SUM(T14:T16)+IF(ISNUMBER(U14),U14,0)+IF(ISNUMBER(U15),U15,0)+IF(ISNUMBER(U16),U16,0)</f>
        <v>52</v>
      </c>
      <c r="W14" s="55">
        <f>COUNTIF($E14:$S14,0)+COUNTIF($E15:$S15,0)+COUNTIF($E16:$S16,0)</f>
        <v>12</v>
      </c>
      <c r="X14" s="55">
        <f>COUNTIF($E14:$S14,1)+COUNTIF($E15:$S15,1)+COUNTIF($E16:$S16,1)</f>
        <v>5</v>
      </c>
      <c r="Y14" s="55">
        <f>COUNTIF($E14:$S14,2)+COUNTIF($E15:$S15,2)+COUNTIF($E16:$S16,2)</f>
        <v>2</v>
      </c>
      <c r="Z14" s="55">
        <f>COUNTIF($E14:$S14,3)+COUNTIF($E15:$S15,3)+COUNTIF($E16:$S16,3)</f>
        <v>6</v>
      </c>
      <c r="AA14" s="55">
        <f>COUNTIF($E14:$S14,5)+COUNTIF($E15:$S15,5)+COUNTIF($E16:$S16,5)</f>
        <v>5</v>
      </c>
      <c r="AB14" s="56">
        <f>COUNTIF($E14:$S14,"5*")+COUNTIF($E15:$S15,"5*")+COUNTIF($E16:$S16,"5*")</f>
        <v>0</v>
      </c>
      <c r="AC14" s="57">
        <f>COUNTIF($E14:$S14,20)+COUNTIF($E15:$S15,20)+COUNTIF($E16:$S16,20)</f>
        <v>0</v>
      </c>
    </row>
    <row r="15" spans="1:29" ht="16.5" thickBot="1">
      <c r="A15" s="58" t="s">
        <v>33</v>
      </c>
      <c r="B15" s="59" t="s">
        <v>24</v>
      </c>
      <c r="C15" s="59" t="s">
        <v>156</v>
      </c>
      <c r="D15" s="59"/>
      <c r="E15" s="60">
        <v>0</v>
      </c>
      <c r="F15" s="60">
        <v>3</v>
      </c>
      <c r="G15" s="60">
        <v>0</v>
      </c>
      <c r="H15" s="60">
        <v>3</v>
      </c>
      <c r="I15" s="60">
        <v>1</v>
      </c>
      <c r="J15" s="60">
        <v>3</v>
      </c>
      <c r="K15" s="60">
        <v>2</v>
      </c>
      <c r="L15" s="60">
        <v>3</v>
      </c>
      <c r="M15" s="60">
        <v>0</v>
      </c>
      <c r="N15" s="60">
        <v>5</v>
      </c>
      <c r="O15" s="60"/>
      <c r="P15" s="60"/>
      <c r="Q15" s="60"/>
      <c r="R15" s="60"/>
      <c r="S15" s="60"/>
      <c r="T15" s="61">
        <f t="shared" si="0"/>
        <v>20</v>
      </c>
      <c r="U15" s="62"/>
      <c r="V15" s="63">
        <v>0.46180555555555552</v>
      </c>
      <c r="W15" s="64" t="s">
        <v>26</v>
      </c>
      <c r="X15" s="65"/>
      <c r="Y15" s="65"/>
      <c r="Z15" s="66"/>
      <c r="AA15" s="66"/>
      <c r="AB15" s="67"/>
      <c r="AC15" s="68" t="str">
        <f>TEXT( (V16-V15+0.00000000000001),"[hh].mm.ss")</f>
        <v>04.40.15</v>
      </c>
    </row>
    <row r="16" spans="1:29" ht="15.75" thickBot="1">
      <c r="A16" s="32" t="s">
        <v>27</v>
      </c>
      <c r="B16" s="33"/>
      <c r="C16" s="13"/>
      <c r="D16" s="14"/>
      <c r="E16" s="69">
        <v>0</v>
      </c>
      <c r="F16" s="69">
        <v>0</v>
      </c>
      <c r="G16" s="69">
        <v>0</v>
      </c>
      <c r="H16" s="69">
        <v>0</v>
      </c>
      <c r="I16" s="69">
        <v>1</v>
      </c>
      <c r="J16" s="69">
        <v>0</v>
      </c>
      <c r="K16" s="69">
        <v>0</v>
      </c>
      <c r="L16" s="69">
        <v>5</v>
      </c>
      <c r="M16" s="69">
        <v>5</v>
      </c>
      <c r="N16" s="69">
        <v>3</v>
      </c>
      <c r="O16" s="69"/>
      <c r="P16" s="69"/>
      <c r="Q16" s="69"/>
      <c r="R16" s="69"/>
      <c r="S16" s="69"/>
      <c r="T16" s="70">
        <f t="shared" si="0"/>
        <v>14</v>
      </c>
      <c r="U16" s="71"/>
      <c r="V16" s="72">
        <v>0.65642361111111114</v>
      </c>
      <c r="W16" s="73" t="s">
        <v>28</v>
      </c>
      <c r="X16" s="74"/>
      <c r="Y16" s="74"/>
      <c r="Z16" s="75"/>
      <c r="AA16" s="76"/>
      <c r="AB16" s="77"/>
      <c r="AC16" s="78" t="str">
        <f>TEXT(IF($E14="","",(IF($E15="",T14/(15-(COUNTIF($E14:$S14,""))),(IF($E16="",(T14+T15)/(30-(COUNTIF($E14:$S14,"")+COUNTIF($E15:$S15,""))), (T14+T15+T16)/(45-(COUNTIF($E14:$S14,"")+COUNTIF($E15:$S15,"")+COUNTIF($E16:$S16,"")))))))),"0,00")</f>
        <v>1,73</v>
      </c>
    </row>
    <row r="17" spans="1:29" ht="15.75" thickBot="1">
      <c r="A17" s="48">
        <v>304</v>
      </c>
      <c r="B17" s="49" t="s">
        <v>157</v>
      </c>
      <c r="C17" s="50" t="s">
        <v>162</v>
      </c>
      <c r="D17" s="50"/>
      <c r="E17" s="51">
        <v>3</v>
      </c>
      <c r="F17" s="51">
        <v>3</v>
      </c>
      <c r="G17" s="51">
        <v>0</v>
      </c>
      <c r="H17" s="51">
        <v>1</v>
      </c>
      <c r="I17" s="51">
        <v>3</v>
      </c>
      <c r="J17" s="51">
        <v>5</v>
      </c>
      <c r="K17" s="51">
        <v>0</v>
      </c>
      <c r="L17" s="51">
        <v>5</v>
      </c>
      <c r="M17" s="51">
        <v>0</v>
      </c>
      <c r="N17" s="51">
        <v>5</v>
      </c>
      <c r="O17" s="51"/>
      <c r="P17" s="51"/>
      <c r="Q17" s="51"/>
      <c r="R17" s="51"/>
      <c r="S17" s="51"/>
      <c r="T17" s="52">
        <f t="shared" si="0"/>
        <v>25</v>
      </c>
      <c r="U17" s="53"/>
      <c r="V17" s="54">
        <f>SUM(T17:T19)+IF(ISNUMBER(U17),U17,0)+IF(ISNUMBER(U18),U18,0)+IF(ISNUMBER(U19),U19,0)</f>
        <v>58</v>
      </c>
      <c r="W17" s="55">
        <f>COUNTIF($E17:$S17,0)+COUNTIF($E18:$S18,0)+COUNTIF($E19:$S19,0)</f>
        <v>12</v>
      </c>
      <c r="X17" s="55">
        <f>COUNTIF($E17:$S17,1)+COUNTIF($E18:$S18,1)+COUNTIF($E19:$S19,1)</f>
        <v>4</v>
      </c>
      <c r="Y17" s="55">
        <f>COUNTIF($E17:$S17,2)+COUNTIF($E18:$S18,2)+COUNTIF($E19:$S19,2)</f>
        <v>0</v>
      </c>
      <c r="Z17" s="55">
        <f>COUNTIF($E17:$S17,3)+COUNTIF($E18:$S18,3)+COUNTIF($E19:$S19,3)</f>
        <v>8</v>
      </c>
      <c r="AA17" s="55">
        <f>COUNTIF($E17:$S17,5)+COUNTIF($E18:$S18,5)+COUNTIF($E19:$S19,5)</f>
        <v>6</v>
      </c>
      <c r="AB17" s="56">
        <f>COUNTIF($E17:$S17,"5*")+COUNTIF($E18:$S18,"5*")+COUNTIF($E19:$S19,"5*")</f>
        <v>0</v>
      </c>
      <c r="AC17" s="57">
        <f>COUNTIF($E17:$S17,20)+COUNTIF($E18:$S18,20)+COUNTIF($E19:$S19,20)</f>
        <v>0</v>
      </c>
    </row>
    <row r="18" spans="1:29" ht="16.5" thickBot="1">
      <c r="A18" s="58" t="s">
        <v>36</v>
      </c>
      <c r="B18" s="59" t="s">
        <v>24</v>
      </c>
      <c r="C18" s="59" t="s">
        <v>163</v>
      </c>
      <c r="D18" s="59"/>
      <c r="E18" s="60">
        <v>5</v>
      </c>
      <c r="F18" s="60">
        <v>1</v>
      </c>
      <c r="G18" s="60">
        <v>0</v>
      </c>
      <c r="H18" s="60">
        <v>5</v>
      </c>
      <c r="I18" s="60">
        <v>5</v>
      </c>
      <c r="J18" s="60">
        <v>1</v>
      </c>
      <c r="K18" s="60">
        <v>0</v>
      </c>
      <c r="L18" s="60">
        <v>0</v>
      </c>
      <c r="M18" s="60">
        <v>3</v>
      </c>
      <c r="N18" s="60">
        <v>3</v>
      </c>
      <c r="O18" s="60"/>
      <c r="P18" s="60"/>
      <c r="Q18" s="60"/>
      <c r="R18" s="60"/>
      <c r="S18" s="60"/>
      <c r="T18" s="61">
        <f t="shared" si="0"/>
        <v>23</v>
      </c>
      <c r="U18" s="62"/>
      <c r="V18" s="63">
        <v>0.46041666666666664</v>
      </c>
      <c r="W18" s="64" t="s">
        <v>26</v>
      </c>
      <c r="X18" s="65"/>
      <c r="Y18" s="65"/>
      <c r="Z18" s="66"/>
      <c r="AA18" s="66"/>
      <c r="AB18" s="67"/>
      <c r="AC18" s="68" t="str">
        <f>TEXT( (V19-V18+0.00000000000001),"[hh].mm.ss")</f>
        <v>04.36.28</v>
      </c>
    </row>
    <row r="19" spans="1:29" ht="15.75" thickBot="1">
      <c r="A19" s="32" t="s">
        <v>27</v>
      </c>
      <c r="B19" s="33"/>
      <c r="C19" s="13"/>
      <c r="D19" s="14"/>
      <c r="E19" s="69">
        <v>0</v>
      </c>
      <c r="F19" s="69">
        <v>3</v>
      </c>
      <c r="G19" s="69">
        <v>0</v>
      </c>
      <c r="H19" s="69">
        <v>0</v>
      </c>
      <c r="I19" s="69">
        <v>3</v>
      </c>
      <c r="J19" s="69">
        <v>0</v>
      </c>
      <c r="K19" s="69">
        <v>0</v>
      </c>
      <c r="L19" s="69">
        <v>0</v>
      </c>
      <c r="M19" s="69">
        <v>1</v>
      </c>
      <c r="N19" s="69">
        <v>3</v>
      </c>
      <c r="O19" s="69"/>
      <c r="P19" s="69"/>
      <c r="Q19" s="69"/>
      <c r="R19" s="69"/>
      <c r="S19" s="69"/>
      <c r="T19" s="70">
        <f t="shared" si="0"/>
        <v>10</v>
      </c>
      <c r="U19" s="71"/>
      <c r="V19" s="72">
        <v>0.65240740740740744</v>
      </c>
      <c r="W19" s="73" t="s">
        <v>28</v>
      </c>
      <c r="X19" s="74"/>
      <c r="Y19" s="74"/>
      <c r="Z19" s="75"/>
      <c r="AA19" s="76"/>
      <c r="AB19" s="77"/>
      <c r="AC19" s="78" t="str">
        <f>TEXT(IF($E17="","",(IF($E18="",T17/(15-(COUNTIF($E17:$S17,""))),(IF($E19="",(T17+T18)/(30-(COUNTIF($E17:$S17,"")+COUNTIF($E18:$S18,""))), (T17+T18+T19)/(45-(COUNTIF($E17:$S17,"")+COUNTIF($E18:$S18,"")+COUNTIF($E19:$S19,"")))))))),"0,00")</f>
        <v>1,93</v>
      </c>
    </row>
    <row r="20" spans="1:29" ht="15.75" thickBot="1">
      <c r="A20" s="48">
        <v>303</v>
      </c>
      <c r="B20" s="49" t="s">
        <v>164</v>
      </c>
      <c r="C20" s="50" t="s">
        <v>165</v>
      </c>
      <c r="D20" s="50"/>
      <c r="E20" s="51">
        <v>0</v>
      </c>
      <c r="F20" s="51">
        <v>5</v>
      </c>
      <c r="G20" s="51">
        <v>0</v>
      </c>
      <c r="H20" s="51">
        <v>5</v>
      </c>
      <c r="I20" s="51">
        <v>0</v>
      </c>
      <c r="J20" s="51">
        <v>3</v>
      </c>
      <c r="K20" s="51">
        <v>0</v>
      </c>
      <c r="L20" s="51">
        <v>5</v>
      </c>
      <c r="M20" s="51">
        <v>3</v>
      </c>
      <c r="N20" s="51">
        <v>3</v>
      </c>
      <c r="O20" s="51"/>
      <c r="P20" s="51"/>
      <c r="Q20" s="51"/>
      <c r="R20" s="51"/>
      <c r="S20" s="51"/>
      <c r="T20" s="52">
        <f t="shared" si="0"/>
        <v>24</v>
      </c>
      <c r="U20" s="53"/>
      <c r="V20" s="54">
        <f>SUM(T20:T22)+IF(ISNUMBER(U20),U20,0)+IF(ISNUMBER(U21),U21,0)+IF(ISNUMBER(U22),U22,0)</f>
        <v>64</v>
      </c>
      <c r="W20" s="55">
        <f>COUNTIF($E20:$S20,0)+COUNTIF($E21:$S21,0)+COUNTIF($E22:$S22,0)</f>
        <v>12</v>
      </c>
      <c r="X20" s="55">
        <f>COUNTIF($E20:$S20,1)+COUNTIF($E21:$S21,1)+COUNTIF($E22:$S22,1)</f>
        <v>2</v>
      </c>
      <c r="Y20" s="55">
        <f>COUNTIF($E20:$S20,2)+COUNTIF($E21:$S21,2)+COUNTIF($E22:$S22,2)</f>
        <v>0</v>
      </c>
      <c r="Z20" s="55">
        <f>COUNTIF($E20:$S20,3)+COUNTIF($E21:$S21,3)+COUNTIF($E22:$S22,3)</f>
        <v>9</v>
      </c>
      <c r="AA20" s="55">
        <f>COUNTIF($E20:$S20,5)+COUNTIF($E21:$S21,5)+COUNTIF($E22:$S22,5)</f>
        <v>7</v>
      </c>
      <c r="AB20" s="56">
        <f>COUNTIF($E20:$S20,"5*")+COUNTIF($E21:$S21,"5*")+COUNTIF($E22:$S22,"5*")</f>
        <v>0</v>
      </c>
      <c r="AC20" s="57">
        <f>COUNTIF($E20:$S20,20)+COUNTIF($E21:$S21,20)+COUNTIF($E22:$S22,20)</f>
        <v>0</v>
      </c>
    </row>
    <row r="21" spans="1:29" ht="16.5" thickBot="1">
      <c r="A21" s="58" t="s">
        <v>50</v>
      </c>
      <c r="B21" s="59" t="s">
        <v>24</v>
      </c>
      <c r="C21" s="59" t="s">
        <v>156</v>
      </c>
      <c r="D21" s="59"/>
      <c r="E21" s="60">
        <v>3</v>
      </c>
      <c r="F21" s="60">
        <v>3</v>
      </c>
      <c r="G21" s="60">
        <v>0</v>
      </c>
      <c r="H21" s="60">
        <v>3</v>
      </c>
      <c r="I21" s="60">
        <v>1</v>
      </c>
      <c r="J21" s="60">
        <v>0</v>
      </c>
      <c r="K21" s="60">
        <v>5</v>
      </c>
      <c r="L21" s="60">
        <v>3</v>
      </c>
      <c r="M21" s="60">
        <v>1</v>
      </c>
      <c r="N21" s="60">
        <v>5</v>
      </c>
      <c r="O21" s="60"/>
      <c r="P21" s="60"/>
      <c r="Q21" s="60"/>
      <c r="R21" s="60"/>
      <c r="S21" s="60"/>
      <c r="T21" s="61">
        <f t="shared" si="0"/>
        <v>24</v>
      </c>
      <c r="U21" s="62"/>
      <c r="V21" s="63">
        <v>0.46111111111111108</v>
      </c>
      <c r="W21" s="64" t="s">
        <v>26</v>
      </c>
      <c r="X21" s="65"/>
      <c r="Y21" s="65"/>
      <c r="Z21" s="66"/>
      <c r="AA21" s="66"/>
      <c r="AB21" s="67"/>
      <c r="AC21" s="68" t="str">
        <f>TEXT( (V22-V21+0.00000000000001),"[hh].mm.ss")</f>
        <v>04.44.46</v>
      </c>
    </row>
    <row r="22" spans="1:29" ht="15.75" thickBot="1">
      <c r="A22" s="32" t="s">
        <v>27</v>
      </c>
      <c r="B22" s="33"/>
      <c r="C22" s="13"/>
      <c r="D22" s="14"/>
      <c r="E22" s="69">
        <v>0</v>
      </c>
      <c r="F22" s="69">
        <v>5</v>
      </c>
      <c r="G22" s="69">
        <v>0</v>
      </c>
      <c r="H22" s="69">
        <v>3</v>
      </c>
      <c r="I22" s="69">
        <v>0</v>
      </c>
      <c r="J22" s="69">
        <v>5</v>
      </c>
      <c r="K22" s="69">
        <v>0</v>
      </c>
      <c r="L22" s="69">
        <v>0</v>
      </c>
      <c r="M22" s="69">
        <v>0</v>
      </c>
      <c r="N22" s="69">
        <v>3</v>
      </c>
      <c r="O22" s="69"/>
      <c r="P22" s="69"/>
      <c r="Q22" s="69"/>
      <c r="R22" s="69"/>
      <c r="S22" s="69"/>
      <c r="T22" s="70">
        <f t="shared" si="0"/>
        <v>16</v>
      </c>
      <c r="U22" s="71"/>
      <c r="V22" s="72">
        <v>0.65886574074074067</v>
      </c>
      <c r="W22" s="73" t="s">
        <v>28</v>
      </c>
      <c r="X22" s="74"/>
      <c r="Y22" s="74"/>
      <c r="Z22" s="75"/>
      <c r="AA22" s="76"/>
      <c r="AB22" s="77"/>
      <c r="AC22" s="78" t="str">
        <f>TEXT(IF($E20="","",(IF($E21="",T20/(15-(COUNTIF($E20:$S20,""))),(IF($E22="",(T20+T21)/(30-(COUNTIF($E20:$S20,"")+COUNTIF($E21:$S21,""))), (T20+T21+T22)/(45-(COUNTIF($E20:$S20,"")+COUNTIF($E21:$S21,"")+COUNTIF($E22:$S22,"")))))))),"0,00")</f>
        <v>2,13</v>
      </c>
    </row>
    <row r="23" spans="1:29" ht="15.75" thickBot="1">
      <c r="A23" s="48">
        <v>307</v>
      </c>
      <c r="B23" s="49" t="s">
        <v>166</v>
      </c>
      <c r="C23" s="50" t="s">
        <v>154</v>
      </c>
      <c r="D23" s="50"/>
      <c r="E23" s="51">
        <v>5</v>
      </c>
      <c r="F23" s="51">
        <v>3</v>
      </c>
      <c r="G23" s="51">
        <v>2</v>
      </c>
      <c r="H23" s="51">
        <v>3</v>
      </c>
      <c r="I23" s="51">
        <v>5</v>
      </c>
      <c r="J23" s="51">
        <v>3</v>
      </c>
      <c r="K23" s="51">
        <v>3</v>
      </c>
      <c r="L23" s="51">
        <v>5</v>
      </c>
      <c r="M23" s="51">
        <v>5</v>
      </c>
      <c r="N23" s="51">
        <v>5</v>
      </c>
      <c r="O23" s="51"/>
      <c r="P23" s="51"/>
      <c r="Q23" s="51"/>
      <c r="R23" s="51"/>
      <c r="S23" s="51"/>
      <c r="T23" s="52">
        <f t="shared" si="0"/>
        <v>39</v>
      </c>
      <c r="U23" s="53"/>
      <c r="V23" s="54">
        <f>SUM(T23:T25)+IF(ISNUMBER(U23),U23,0)+IF(ISNUMBER(U24),U24,0)+IF(ISNUMBER(U25),U25,0)</f>
        <v>65</v>
      </c>
      <c r="W23" s="55">
        <f>COUNTIF($E23:$S23,0)+COUNTIF($E24:$S24,0)+COUNTIF($E25:$S25,0)</f>
        <v>2</v>
      </c>
      <c r="X23" s="55">
        <f>COUNTIF($E23:$S23,1)+COUNTIF($E24:$S24,1)+COUNTIF($E25:$S25,1)</f>
        <v>0</v>
      </c>
      <c r="Y23" s="55">
        <f>COUNTIF($E23:$S23,2)+COUNTIF($E24:$S24,2)+COUNTIF($E25:$S25,2)</f>
        <v>2</v>
      </c>
      <c r="Z23" s="55">
        <f>COUNTIF($E23:$S23,3)+COUNTIF($E24:$S24,3)+COUNTIF($E25:$S25,3)</f>
        <v>7</v>
      </c>
      <c r="AA23" s="55">
        <f>COUNTIF($E23:$S23,5)+COUNTIF($E24:$S24,5)+COUNTIF($E25:$S25,5)</f>
        <v>8</v>
      </c>
      <c r="AB23" s="56">
        <f>COUNTIF($E23:$S23,"5*")+COUNTIF($E24:$S24,"5*")+COUNTIF($E25:$S25,"5*")</f>
        <v>0</v>
      </c>
      <c r="AC23" s="57">
        <f>COUNTIF($E23:$S23,20)+COUNTIF($E24:$S24,20)+COUNTIF($E25:$S25,20)</f>
        <v>0</v>
      </c>
    </row>
    <row r="24" spans="1:29" ht="16.5" thickBot="1">
      <c r="A24" s="58"/>
      <c r="B24" s="59" t="s">
        <v>24</v>
      </c>
      <c r="C24" s="59" t="s">
        <v>25</v>
      </c>
      <c r="D24" s="59"/>
      <c r="E24" s="60">
        <v>2</v>
      </c>
      <c r="F24" s="60">
        <v>5</v>
      </c>
      <c r="G24" s="60">
        <v>0</v>
      </c>
      <c r="H24" s="60">
        <v>5</v>
      </c>
      <c r="I24" s="60">
        <v>5</v>
      </c>
      <c r="J24" s="60">
        <v>3</v>
      </c>
      <c r="K24" s="60">
        <v>0</v>
      </c>
      <c r="L24" s="60">
        <v>3</v>
      </c>
      <c r="M24" s="60">
        <v>3</v>
      </c>
      <c r="N24" s="60"/>
      <c r="O24" s="60"/>
      <c r="P24" s="60"/>
      <c r="Q24" s="60"/>
      <c r="R24" s="60"/>
      <c r="S24" s="60"/>
      <c r="T24" s="61">
        <f t="shared" si="0"/>
        <v>26</v>
      </c>
      <c r="U24" s="62" t="s">
        <v>4</v>
      </c>
      <c r="V24" s="63">
        <v>0.4597222222222222</v>
      </c>
      <c r="W24" s="64" t="s">
        <v>26</v>
      </c>
      <c r="X24" s="65"/>
      <c r="Y24" s="65"/>
      <c r="Z24" s="66"/>
      <c r="AA24" s="66"/>
      <c r="AB24" s="67"/>
      <c r="AC24" s="68" t="e">
        <f>TEXT( (V25-V24+0.00000000000001),"[hh].mm.ss")</f>
        <v>#VALUE!</v>
      </c>
    </row>
    <row r="25" spans="1:29" ht="15.75" thickBot="1">
      <c r="A25" s="32" t="s">
        <v>27</v>
      </c>
      <c r="B25" s="33"/>
      <c r="C25" s="13"/>
      <c r="D25" s="14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 t="str">
        <f t="shared" si="0"/>
        <v/>
      </c>
      <c r="U25" s="71"/>
      <c r="V25" s="72" t="s">
        <v>167</v>
      </c>
      <c r="W25" s="73" t="s">
        <v>28</v>
      </c>
      <c r="X25" s="74"/>
      <c r="Y25" s="74"/>
      <c r="Z25" s="75"/>
      <c r="AA25" s="76"/>
      <c r="AB25" s="77"/>
      <c r="AC25" s="78" t="str">
        <f>TEXT(IF($E23="","",(IF($E24="",T23/(15-(COUNTIF($E23:$S23,""))),(IF($E25="",(T23+T24)/(30-(COUNTIF($E23:$S23,"")+COUNTIF($E24:$S24,""))), (T23+T24+T25)/(45-(COUNTIF($E23:$S23,"")+COUNTIF($E24:$S24,"")+COUNTIF($E25:$S25,"")))))))),"0,00")</f>
        <v>3,42</v>
      </c>
    </row>
    <row r="26" spans="1:29" ht="15.75" thickBot="1">
      <c r="A26" s="48">
        <v>306</v>
      </c>
      <c r="B26" s="49" t="s">
        <v>98</v>
      </c>
      <c r="C26" s="50" t="s">
        <v>38</v>
      </c>
      <c r="D26" s="50"/>
      <c r="E26" s="51">
        <v>3</v>
      </c>
      <c r="F26" s="51">
        <v>5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>
        <f t="shared" si="0"/>
        <v>8</v>
      </c>
      <c r="U26" s="53" t="s">
        <v>4</v>
      </c>
      <c r="V26" s="54">
        <f>SUM(T26:T28)+IF(ISNUMBER(U26),U26,0)+IF(ISNUMBER(U27),U27,0)+IF(ISNUMBER(U28),U28,0)</f>
        <v>8</v>
      </c>
      <c r="W26" s="55">
        <f>COUNTIF($E26:$S26,0)+COUNTIF($E27:$S27,0)+COUNTIF($E28:$S28,0)</f>
        <v>0</v>
      </c>
      <c r="X26" s="55">
        <f>COUNTIF($E26:$S26,1)+COUNTIF($E27:$S27,1)+COUNTIF($E28:$S28,1)</f>
        <v>0</v>
      </c>
      <c r="Y26" s="55">
        <f>COUNTIF($E26:$S26,2)+COUNTIF($E27:$S27,2)+COUNTIF($E28:$S28,2)</f>
        <v>0</v>
      </c>
      <c r="Z26" s="55">
        <f>COUNTIF($E26:$S26,3)+COUNTIF($E27:$S27,3)+COUNTIF($E28:$S28,3)</f>
        <v>1</v>
      </c>
      <c r="AA26" s="55">
        <f>COUNTIF($E26:$S26,5)+COUNTIF($E27:$S27,5)+COUNTIF($E28:$S28,5)</f>
        <v>1</v>
      </c>
      <c r="AB26" s="56">
        <f>COUNTIF($E26:$S26,"5*")+COUNTIF($E27:$S27,"5*")+COUNTIF($E28:$S28,"5*")</f>
        <v>0</v>
      </c>
      <c r="AC26" s="57">
        <f>COUNTIF($E26:$S26,20)+COUNTIF($E27:$S27,20)+COUNTIF($E28:$S28,20)</f>
        <v>0</v>
      </c>
    </row>
    <row r="27" spans="1:29" ht="16.5" thickBot="1">
      <c r="A27" s="58"/>
      <c r="B27" s="59" t="s">
        <v>24</v>
      </c>
      <c r="C27" s="59" t="s">
        <v>163</v>
      </c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1" t="str">
        <f t="shared" si="0"/>
        <v/>
      </c>
      <c r="U27" s="62"/>
      <c r="V27" s="63">
        <v>0.45902777777777776</v>
      </c>
      <c r="W27" s="64" t="s">
        <v>26</v>
      </c>
      <c r="X27" s="65"/>
      <c r="Y27" s="65"/>
      <c r="Z27" s="66"/>
      <c r="AA27" s="66"/>
      <c r="AB27" s="67"/>
      <c r="AC27" s="68" t="str">
        <f>TEXT( (V28-V27+0.00000000000001),"[hh].mm.ss")</f>
        <v>00.27.00</v>
      </c>
    </row>
    <row r="28" spans="1:29" ht="15.75" thickBot="1">
      <c r="A28" s="32" t="s">
        <v>27</v>
      </c>
      <c r="B28" s="33"/>
      <c r="C28" s="13"/>
      <c r="D28" s="14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70" t="str">
        <f t="shared" si="0"/>
        <v/>
      </c>
      <c r="U28" s="71"/>
      <c r="V28" s="72">
        <v>0.4777777777777778</v>
      </c>
      <c r="W28" s="73" t="s">
        <v>28</v>
      </c>
      <c r="X28" s="74"/>
      <c r="Y28" s="74"/>
      <c r="Z28" s="75"/>
      <c r="AA28" s="76"/>
      <c r="AB28" s="77"/>
      <c r="AC28" s="78" t="str">
        <f>TEXT(IF($E26="","",(IF($E27="",T26/(15-(COUNTIF($E26:$S26,""))),(IF($E28="",(T26+T27)/(30-(COUNTIF($E26:$S26,"")+COUNTIF($E27:$S27,""))), (T26+T27+T28)/(45-(COUNTIF($E26:$S26,"")+COUNTIF($E27:$S27,"")+COUNTIF($E28:$S28,"")))))))),"0,00")</f>
        <v>4,00</v>
      </c>
    </row>
    <row r="29" spans="1:29" ht="15.75" thickBot="1">
      <c r="A29" s="48">
        <v>305</v>
      </c>
      <c r="B29" s="49" t="s">
        <v>168</v>
      </c>
      <c r="C29" s="50" t="s">
        <v>169</v>
      </c>
      <c r="D29" s="50"/>
      <c r="E29" s="51">
        <v>5</v>
      </c>
      <c r="F29" s="51">
        <v>5</v>
      </c>
      <c r="G29" s="51">
        <v>5</v>
      </c>
      <c r="H29" s="51">
        <v>5</v>
      </c>
      <c r="I29" s="51">
        <v>5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>
        <f t="shared" si="0"/>
        <v>25</v>
      </c>
      <c r="U29" s="53" t="s">
        <v>4</v>
      </c>
      <c r="V29" s="54">
        <f>SUM(T29:T31)+IF(ISNUMBER(U29),U29,0)+IF(ISNUMBER(U30),U30,0)+IF(ISNUMBER(U31),U31,0)</f>
        <v>25</v>
      </c>
      <c r="W29" s="55">
        <f>COUNTIF($E29:$S29,0)+COUNTIF($E30:$S30,0)+COUNTIF($E31:$S31,0)</f>
        <v>0</v>
      </c>
      <c r="X29" s="55">
        <f>COUNTIF($E29:$S29,1)+COUNTIF($E30:$S30,1)+COUNTIF($E31:$S31,1)</f>
        <v>0</v>
      </c>
      <c r="Y29" s="55">
        <f>COUNTIF($E29:$S29,2)+COUNTIF($E30:$S30,2)+COUNTIF($E31:$S31,2)</f>
        <v>0</v>
      </c>
      <c r="Z29" s="55">
        <f>COUNTIF($E29:$S29,3)+COUNTIF($E30:$S30,3)+COUNTIF($E31:$S31,3)</f>
        <v>0</v>
      </c>
      <c r="AA29" s="55">
        <f>COUNTIF($E29:$S29,5)+COUNTIF($E30:$S30,5)+COUNTIF($E31:$S31,5)</f>
        <v>5</v>
      </c>
      <c r="AB29" s="56">
        <f>COUNTIF($E29:$S29,"5*")+COUNTIF($E30:$S30,"5*")+COUNTIF($E31:$S31,"5*")</f>
        <v>0</v>
      </c>
      <c r="AC29" s="57">
        <f>COUNTIF($E29:$S29,20)+COUNTIF($E30:$S30,20)+COUNTIF($E31:$S31,20)</f>
        <v>0</v>
      </c>
    </row>
    <row r="30" spans="1:29" ht="16.5" thickBot="1">
      <c r="A30" s="58"/>
      <c r="B30" s="59" t="s">
        <v>24</v>
      </c>
      <c r="C30" s="59" t="s">
        <v>163</v>
      </c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 t="str">
        <f t="shared" si="0"/>
        <v/>
      </c>
      <c r="U30" s="62"/>
      <c r="V30" s="63">
        <v>0.45833333333333331</v>
      </c>
      <c r="W30" s="64" t="s">
        <v>26</v>
      </c>
      <c r="X30" s="65"/>
      <c r="Y30" s="65"/>
      <c r="Z30" s="66"/>
      <c r="AA30" s="66"/>
      <c r="AB30" s="67"/>
      <c r="AC30" s="68" t="str">
        <f>TEXT( (V31-V30+0.00000000000001),"[hh].mm.ss")</f>
        <v>02.02.11</v>
      </c>
    </row>
    <row r="31" spans="1:29" ht="15.75" thickBot="1">
      <c r="A31" s="32" t="s">
        <v>27</v>
      </c>
      <c r="B31" s="33"/>
      <c r="C31" s="13"/>
      <c r="D31" s="14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 t="str">
        <f t="shared" si="0"/>
        <v/>
      </c>
      <c r="U31" s="71"/>
      <c r="V31" s="72">
        <v>0.54318287037037039</v>
      </c>
      <c r="W31" s="73" t="s">
        <v>28</v>
      </c>
      <c r="X31" s="74"/>
      <c r="Y31" s="74"/>
      <c r="Z31" s="75"/>
      <c r="AA31" s="76"/>
      <c r="AB31" s="77"/>
      <c r="AC31" s="78" t="str">
        <f>TEXT(IF($E29="","",(IF($E30="",T29/(15-(COUNTIF($E29:$S29,""))),(IF($E31="",(T29+T30)/(30-(COUNTIF($E29:$S29,"")+COUNTIF($E30:$S30,""))), (T29+T30+T31)/(45-(COUNTIF($E29:$S29,"")+COUNTIF($E30:$S30,"")+COUNTIF($E31:$S31,"")))))))),"0,00")</f>
        <v>5,00</v>
      </c>
    </row>
    <row r="32" spans="1:29" ht="50.25" thickTop="1">
      <c r="A32" s="82" t="s">
        <v>13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4"/>
    </row>
    <row r="33" spans="1:29" ht="50.25" thickBot="1">
      <c r="A33" s="1"/>
      <c r="B33" s="2"/>
      <c r="C33" s="85" t="s">
        <v>9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3" t="s">
        <v>14</v>
      </c>
      <c r="AC33" s="4"/>
    </row>
    <row r="34" spans="1:29" ht="34.5">
      <c r="A34" s="5"/>
      <c r="B34" s="81" t="s">
        <v>16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6">
        <v>6</v>
      </c>
    </row>
    <row r="35" spans="1:29" ht="15.75">
      <c r="A35" s="7">
        <v>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9" t="s">
        <v>20</v>
      </c>
      <c r="AB35" s="10"/>
      <c r="AC35" s="11"/>
    </row>
    <row r="36" spans="1:29" ht="16.5" thickBot="1">
      <c r="A36" s="1"/>
      <c r="B36" s="12" t="s">
        <v>18</v>
      </c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 t="s">
        <v>17</v>
      </c>
      <c r="P36" s="14"/>
      <c r="Q36" s="14"/>
      <c r="R36" s="14"/>
      <c r="S36" s="14"/>
      <c r="T36" s="16"/>
      <c r="U36" s="16"/>
      <c r="V36" s="17">
        <v>42897</v>
      </c>
      <c r="W36" s="18"/>
      <c r="X36" s="18"/>
      <c r="Y36" s="18"/>
      <c r="Z36" s="16"/>
      <c r="AA36" s="19" t="s">
        <v>19</v>
      </c>
      <c r="AB36" s="20"/>
      <c r="AC36" s="21"/>
    </row>
    <row r="37" spans="1:29">
      <c r="A37" s="22"/>
      <c r="B37" s="23"/>
      <c r="C37" s="23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5" t="s">
        <v>1</v>
      </c>
      <c r="U37" s="26"/>
      <c r="V37" s="27"/>
      <c r="W37" s="28" t="s">
        <v>2</v>
      </c>
      <c r="X37" s="29"/>
      <c r="Y37" s="29"/>
      <c r="Z37" s="30"/>
      <c r="AA37" s="30"/>
      <c r="AB37" s="30"/>
      <c r="AC37" s="31"/>
    </row>
    <row r="38" spans="1:29" ht="15.75" thickBot="1">
      <c r="A38" s="32"/>
      <c r="B38" s="33"/>
      <c r="C38" s="33"/>
      <c r="D38" s="33"/>
      <c r="E38" s="34">
        <v>1</v>
      </c>
      <c r="F38" s="34">
        <v>2</v>
      </c>
      <c r="G38" s="34">
        <v>3</v>
      </c>
      <c r="H38" s="34">
        <v>4</v>
      </c>
      <c r="I38" s="34">
        <v>5</v>
      </c>
      <c r="J38" s="34">
        <v>6</v>
      </c>
      <c r="K38" s="34">
        <v>7</v>
      </c>
      <c r="L38" s="34">
        <v>8</v>
      </c>
      <c r="M38" s="34">
        <v>9</v>
      </c>
      <c r="N38" s="34">
        <v>10</v>
      </c>
      <c r="O38" s="34">
        <v>11</v>
      </c>
      <c r="P38" s="34">
        <v>12</v>
      </c>
      <c r="Q38" s="34">
        <v>13</v>
      </c>
      <c r="R38" s="34">
        <v>14</v>
      </c>
      <c r="S38" s="34">
        <v>15</v>
      </c>
      <c r="T38" s="35" t="s">
        <v>3</v>
      </c>
      <c r="U38" s="35" t="s">
        <v>4</v>
      </c>
      <c r="V38" s="36" t="s">
        <v>5</v>
      </c>
      <c r="W38" s="37">
        <v>0</v>
      </c>
      <c r="X38" s="38">
        <v>1</v>
      </c>
      <c r="Y38" s="38">
        <v>2</v>
      </c>
      <c r="Z38" s="38">
        <v>3</v>
      </c>
      <c r="AA38" s="38">
        <v>5</v>
      </c>
      <c r="AB38" s="39" t="s">
        <v>6</v>
      </c>
      <c r="AC38" s="40">
        <v>20</v>
      </c>
    </row>
    <row r="39" spans="1:29" ht="15.75" thickBot="1">
      <c r="A39" s="48">
        <v>301</v>
      </c>
      <c r="B39" s="49" t="s">
        <v>155</v>
      </c>
      <c r="C39" s="50" t="s">
        <v>72</v>
      </c>
      <c r="D39" s="50"/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/>
      <c r="P39" s="51"/>
      <c r="Q39" s="51"/>
      <c r="R39" s="51"/>
      <c r="S39" s="51"/>
      <c r="T39" s="52">
        <f t="shared" ref="T39:T59" si="1">IF(E39="","",SUM(E39:S39)+(COUNTIF(E39:S39,"5*")*5))</f>
        <v>0</v>
      </c>
      <c r="U39" s="53"/>
      <c r="V39" s="54">
        <f>SUM(T39:T41)+IF(ISNUMBER(U39),U39,0)+IF(ISNUMBER(U40),U40,0)+IF(ISNUMBER(U41),U41,0)</f>
        <v>4</v>
      </c>
      <c r="W39" s="55">
        <f>COUNTIF($E39:$S39,0)+COUNTIF($E40:$S40,0)+COUNTIF($E41:$S41,0)</f>
        <v>26</v>
      </c>
      <c r="X39" s="55">
        <f>COUNTIF($E39:$S39,1)+COUNTIF($E40:$S40,1)+COUNTIF($E41:$S41,1)</f>
        <v>4</v>
      </c>
      <c r="Y39" s="55">
        <f>COUNTIF($E39:$S39,2)+COUNTIF($E40:$S40,2)+COUNTIF($E41:$S41,2)</f>
        <v>0</v>
      </c>
      <c r="Z39" s="55">
        <f>COUNTIF($E39:$S39,3)+COUNTIF($E40:$S40,3)+COUNTIF($E41:$S41,3)</f>
        <v>0</v>
      </c>
      <c r="AA39" s="55">
        <f>COUNTIF($E39:$S39,5)+COUNTIF($E40:$S40,5)+COUNTIF($E41:$S41,5)</f>
        <v>0</v>
      </c>
      <c r="AB39" s="56">
        <f>COUNTIF($E39:$S39,"5*")+COUNTIF($E40:$S40,"5*")+COUNTIF($E41:$S41,"5*")</f>
        <v>0</v>
      </c>
      <c r="AC39" s="57">
        <f>COUNTIF($E39:$S39,20)+COUNTIF($E40:$S40,20)+COUNTIF($E41:$S41,20)</f>
        <v>0</v>
      </c>
    </row>
    <row r="40" spans="1:29" ht="16.5" thickBot="1">
      <c r="A40" s="58" t="s">
        <v>23</v>
      </c>
      <c r="B40" s="59" t="s">
        <v>24</v>
      </c>
      <c r="C40" s="59" t="s">
        <v>156</v>
      </c>
      <c r="D40" s="59"/>
      <c r="E40" s="60">
        <v>1</v>
      </c>
      <c r="F40" s="60">
        <v>0</v>
      </c>
      <c r="G40" s="60">
        <v>0</v>
      </c>
      <c r="H40" s="60">
        <v>1</v>
      </c>
      <c r="I40" s="60">
        <v>1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/>
      <c r="P40" s="60"/>
      <c r="Q40" s="60"/>
      <c r="R40" s="60"/>
      <c r="S40" s="60"/>
      <c r="T40" s="61">
        <f t="shared" si="1"/>
        <v>3</v>
      </c>
      <c r="U40" s="62"/>
      <c r="V40" s="63">
        <v>0.42083333333333334</v>
      </c>
      <c r="W40" s="64" t="s">
        <v>26</v>
      </c>
      <c r="X40" s="65"/>
      <c r="Y40" s="65"/>
      <c r="Z40" s="66"/>
      <c r="AA40" s="66"/>
      <c r="AB40" s="67"/>
      <c r="AC40" s="68" t="str">
        <f>TEXT( (V41-V40+0.00000000000001),"[hh].mm.ss")</f>
        <v>03.13.15</v>
      </c>
    </row>
    <row r="41" spans="1:29" ht="15.75" thickBot="1">
      <c r="A41" s="32" t="s">
        <v>27</v>
      </c>
      <c r="B41" s="33"/>
      <c r="C41" s="13"/>
      <c r="D41" s="14"/>
      <c r="E41" s="69">
        <v>0</v>
      </c>
      <c r="F41" s="69">
        <v>0</v>
      </c>
      <c r="G41" s="69">
        <v>0</v>
      </c>
      <c r="H41" s="69">
        <v>1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/>
      <c r="P41" s="69"/>
      <c r="Q41" s="69"/>
      <c r="R41" s="69"/>
      <c r="S41" s="69"/>
      <c r="T41" s="70">
        <f t="shared" si="1"/>
        <v>1</v>
      </c>
      <c r="U41" s="71"/>
      <c r="V41" s="72">
        <v>0.55503472222222217</v>
      </c>
      <c r="W41" s="73" t="s">
        <v>28</v>
      </c>
      <c r="X41" s="74"/>
      <c r="Y41" s="74"/>
      <c r="Z41" s="75"/>
      <c r="AA41" s="76"/>
      <c r="AB41" s="77"/>
      <c r="AC41" s="78" t="str">
        <f>TEXT(IF($E39="","",(IF($E40="",T39/(15-(COUNTIF($E39:$S39,""))),(IF($E41="",(T39+T40)/(30-(COUNTIF($E39:$S39,"")+COUNTIF($E40:$S40,""))), (T39+T40+T41)/(45-(COUNTIF($E39:$S39,"")+COUNTIF($E40:$S40,"")+COUNTIF($E41:$S41,"")))))))),"0,00")</f>
        <v>0,13</v>
      </c>
    </row>
    <row r="42" spans="1:29" ht="15.75" thickBot="1">
      <c r="A42" s="48">
        <v>309</v>
      </c>
      <c r="B42" s="49" t="s">
        <v>157</v>
      </c>
      <c r="C42" s="50" t="s">
        <v>158</v>
      </c>
      <c r="D42" s="50"/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3</v>
      </c>
      <c r="N42" s="51">
        <v>0</v>
      </c>
      <c r="O42" s="51"/>
      <c r="P42" s="51"/>
      <c r="Q42" s="51"/>
      <c r="R42" s="51"/>
      <c r="S42" s="51"/>
      <c r="T42" s="52">
        <f t="shared" si="1"/>
        <v>3</v>
      </c>
      <c r="U42" s="53"/>
      <c r="V42" s="54">
        <f>SUM(T42:T44)+IF(ISNUMBER(U42),U42,0)+IF(ISNUMBER(U43),U43,0)+IF(ISNUMBER(U44),U44,0)</f>
        <v>11</v>
      </c>
      <c r="W42" s="55">
        <f>COUNTIF($E42:$S42,0)+COUNTIF($E43:$S43,0)+COUNTIF($E44:$S44,0)</f>
        <v>25</v>
      </c>
      <c r="X42" s="55">
        <f>COUNTIF($E42:$S42,1)+COUNTIF($E43:$S43,1)+COUNTIF($E44:$S44,1)</f>
        <v>3</v>
      </c>
      <c r="Y42" s="55">
        <f>COUNTIF($E42:$S42,2)+COUNTIF($E43:$S43,2)+COUNTIF($E44:$S44,2)</f>
        <v>0</v>
      </c>
      <c r="Z42" s="55">
        <f>COUNTIF($E42:$S42,3)+COUNTIF($E43:$S43,3)+COUNTIF($E44:$S44,3)</f>
        <v>1</v>
      </c>
      <c r="AA42" s="55">
        <f>COUNTIF($E42:$S42,5)+COUNTIF($E43:$S43,5)+COUNTIF($E44:$S44,5)</f>
        <v>1</v>
      </c>
      <c r="AB42" s="56">
        <f>COUNTIF($E42:$S42,"5*")+COUNTIF($E43:$S43,"5*")+COUNTIF($E44:$S44,"5*")</f>
        <v>0</v>
      </c>
      <c r="AC42" s="57">
        <f>COUNTIF($E42:$S42,20)+COUNTIF($E43:$S43,20)+COUNTIF($E44:$S44,20)</f>
        <v>0</v>
      </c>
    </row>
    <row r="43" spans="1:29" ht="16.5" thickBot="1">
      <c r="A43" s="58" t="s">
        <v>31</v>
      </c>
      <c r="B43" s="59" t="s">
        <v>24</v>
      </c>
      <c r="C43" s="59" t="s">
        <v>64</v>
      </c>
      <c r="D43" s="59"/>
      <c r="E43" s="60">
        <v>0</v>
      </c>
      <c r="F43" s="60">
        <v>0</v>
      </c>
      <c r="G43" s="60">
        <v>0</v>
      </c>
      <c r="H43" s="60">
        <v>1</v>
      </c>
      <c r="I43" s="60">
        <v>5</v>
      </c>
      <c r="J43" s="60">
        <v>0</v>
      </c>
      <c r="K43" s="60">
        <v>0</v>
      </c>
      <c r="L43" s="60">
        <v>1</v>
      </c>
      <c r="M43" s="60">
        <v>0</v>
      </c>
      <c r="N43" s="60">
        <v>0</v>
      </c>
      <c r="O43" s="60"/>
      <c r="P43" s="60"/>
      <c r="Q43" s="60"/>
      <c r="R43" s="60"/>
      <c r="S43" s="60"/>
      <c r="T43" s="61">
        <f t="shared" si="1"/>
        <v>7</v>
      </c>
      <c r="U43" s="62"/>
      <c r="V43" s="63">
        <v>0.4201388888888889</v>
      </c>
      <c r="W43" s="64" t="s">
        <v>26</v>
      </c>
      <c r="X43" s="65"/>
      <c r="Y43" s="65"/>
      <c r="Z43" s="66"/>
      <c r="AA43" s="66"/>
      <c r="AB43" s="67"/>
      <c r="AC43" s="68" t="str">
        <f>TEXT( (V44-V43+0.00000000000001),"[hh].mm.ss")</f>
        <v>03.36.12</v>
      </c>
    </row>
    <row r="44" spans="1:29" ht="15.75" thickBot="1">
      <c r="A44" s="32" t="s">
        <v>27</v>
      </c>
      <c r="B44" s="33"/>
      <c r="C44" s="13"/>
      <c r="D44" s="14"/>
      <c r="E44" s="69">
        <v>0</v>
      </c>
      <c r="F44" s="69">
        <v>0</v>
      </c>
      <c r="G44" s="69">
        <v>0</v>
      </c>
      <c r="H44" s="69">
        <v>1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/>
      <c r="P44" s="69"/>
      <c r="Q44" s="69"/>
      <c r="R44" s="69"/>
      <c r="S44" s="69"/>
      <c r="T44" s="70">
        <f t="shared" si="1"/>
        <v>1</v>
      </c>
      <c r="U44" s="71"/>
      <c r="V44" s="72">
        <v>0.57027777777777777</v>
      </c>
      <c r="W44" s="73" t="s">
        <v>28</v>
      </c>
      <c r="X44" s="74"/>
      <c r="Y44" s="74"/>
      <c r="Z44" s="75"/>
      <c r="AA44" s="76"/>
      <c r="AB44" s="77"/>
      <c r="AC44" s="78" t="str">
        <f>TEXT(IF($E42="","",(IF($E43="",T42/(15-(COUNTIF($E42:$S42,""))),(IF($E44="",(T42+T43)/(30-(COUNTIF($E42:$S42,"")+COUNTIF($E43:$S43,""))), (T42+T43+T44)/(45-(COUNTIF($E42:$S42,"")+COUNTIF($E43:$S43,"")+COUNTIF($E44:$S44,"")))))))),"0,00")</f>
        <v>0,37</v>
      </c>
    </row>
    <row r="45" spans="1:29" ht="15.75" thickBot="1">
      <c r="A45" s="48">
        <v>304</v>
      </c>
      <c r="B45" s="49" t="s">
        <v>157</v>
      </c>
      <c r="C45" s="50" t="s">
        <v>162</v>
      </c>
      <c r="D45" s="50"/>
      <c r="E45" s="51">
        <v>0</v>
      </c>
      <c r="F45" s="51">
        <v>0</v>
      </c>
      <c r="G45" s="51">
        <v>0</v>
      </c>
      <c r="H45" s="51">
        <v>3</v>
      </c>
      <c r="I45" s="51">
        <v>5</v>
      </c>
      <c r="J45" s="51">
        <v>2</v>
      </c>
      <c r="K45" s="51">
        <v>0</v>
      </c>
      <c r="L45" s="51">
        <v>1</v>
      </c>
      <c r="M45" s="51">
        <v>0</v>
      </c>
      <c r="N45" s="51">
        <v>0</v>
      </c>
      <c r="O45" s="51"/>
      <c r="P45" s="51"/>
      <c r="Q45" s="51"/>
      <c r="R45" s="51"/>
      <c r="S45" s="51"/>
      <c r="T45" s="52">
        <f t="shared" si="1"/>
        <v>11</v>
      </c>
      <c r="U45" s="53"/>
      <c r="V45" s="54">
        <f>SUM(T45:T47)+IF(ISNUMBER(U45),U45,0)+IF(ISNUMBER(U46),U46,0)+IF(ISNUMBER(U47),U47,0)</f>
        <v>28</v>
      </c>
      <c r="W45" s="55">
        <f>COUNTIF($E45:$S45,0)+COUNTIF($E46:$S46,0)+COUNTIF($E47:$S47,0)</f>
        <v>21</v>
      </c>
      <c r="X45" s="55">
        <f>COUNTIF($E45:$S45,1)+COUNTIF($E46:$S46,1)+COUNTIF($E47:$S47,1)</f>
        <v>2</v>
      </c>
      <c r="Y45" s="55">
        <f>COUNTIF($E45:$S45,2)+COUNTIF($E46:$S46,2)+COUNTIF($E47:$S47,2)</f>
        <v>1</v>
      </c>
      <c r="Z45" s="55">
        <f>COUNTIF($E45:$S45,3)+COUNTIF($E46:$S46,3)+COUNTIF($E47:$S47,3)</f>
        <v>3</v>
      </c>
      <c r="AA45" s="55">
        <f>COUNTIF($E45:$S45,5)+COUNTIF($E46:$S46,5)+COUNTIF($E47:$S47,5)</f>
        <v>3</v>
      </c>
      <c r="AB45" s="56">
        <f>COUNTIF($E45:$S45,"5*")+COUNTIF($E46:$S46,"5*")+COUNTIF($E47:$S47,"5*")</f>
        <v>0</v>
      </c>
      <c r="AC45" s="57">
        <f>COUNTIF($E45:$S45,20)+COUNTIF($E46:$S46,20)+COUNTIF($E47:$S47,20)</f>
        <v>0</v>
      </c>
    </row>
    <row r="46" spans="1:29" ht="16.5" thickBot="1">
      <c r="A46" s="58" t="s">
        <v>33</v>
      </c>
      <c r="B46" s="59" t="s">
        <v>24</v>
      </c>
      <c r="C46" s="59" t="s">
        <v>170</v>
      </c>
      <c r="D46" s="59"/>
      <c r="E46" s="60">
        <v>0</v>
      </c>
      <c r="F46" s="60">
        <v>5</v>
      </c>
      <c r="G46" s="60">
        <v>0</v>
      </c>
      <c r="H46" s="60">
        <v>5</v>
      </c>
      <c r="I46" s="60">
        <v>3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/>
      <c r="P46" s="60"/>
      <c r="Q46" s="60"/>
      <c r="R46" s="60"/>
      <c r="S46" s="60"/>
      <c r="T46" s="61">
        <f t="shared" si="1"/>
        <v>13</v>
      </c>
      <c r="U46" s="62"/>
      <c r="V46" s="63">
        <v>0.41875000000000001</v>
      </c>
      <c r="W46" s="64" t="s">
        <v>26</v>
      </c>
      <c r="X46" s="65"/>
      <c r="Y46" s="65"/>
      <c r="Z46" s="66"/>
      <c r="AA46" s="66"/>
      <c r="AB46" s="67"/>
      <c r="AC46" s="68" t="str">
        <f>TEXT( (V47-V46+0.00000000000001),"[hh].mm.ss")</f>
        <v>03.39.15</v>
      </c>
    </row>
    <row r="47" spans="1:29" ht="15.75" thickBot="1">
      <c r="A47" s="32" t="s">
        <v>27</v>
      </c>
      <c r="B47" s="33"/>
      <c r="C47" s="13"/>
      <c r="D47" s="14"/>
      <c r="E47" s="69">
        <v>0</v>
      </c>
      <c r="F47" s="69">
        <v>0</v>
      </c>
      <c r="G47" s="69">
        <v>0</v>
      </c>
      <c r="H47" s="69">
        <v>3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1</v>
      </c>
      <c r="O47" s="69"/>
      <c r="P47" s="69"/>
      <c r="Q47" s="69"/>
      <c r="R47" s="69"/>
      <c r="S47" s="69"/>
      <c r="T47" s="70">
        <f t="shared" si="1"/>
        <v>4</v>
      </c>
      <c r="U47" s="71"/>
      <c r="V47" s="72">
        <v>0.57100694444444444</v>
      </c>
      <c r="W47" s="73" t="s">
        <v>28</v>
      </c>
      <c r="X47" s="74"/>
      <c r="Y47" s="74"/>
      <c r="Z47" s="75"/>
      <c r="AA47" s="76"/>
      <c r="AB47" s="77"/>
      <c r="AC47" s="78" t="str">
        <f>TEXT(IF($E45="","",(IF($E46="",T45/(15-(COUNTIF($E45:$S45,""))),(IF($E47="",(T45+T46)/(30-(COUNTIF($E45:$S45,"")+COUNTIF($E46:$S46,""))), (T45+T46+T47)/(45-(COUNTIF($E45:$S45,"")+COUNTIF($E46:$S46,"")+COUNTIF($E47:$S47,"")))))))),"0,00")</f>
        <v>0,93</v>
      </c>
    </row>
    <row r="48" spans="1:29" ht="15.75" thickBot="1">
      <c r="A48" s="48">
        <v>303</v>
      </c>
      <c r="B48" s="49" t="s">
        <v>164</v>
      </c>
      <c r="C48" s="50" t="s">
        <v>165</v>
      </c>
      <c r="D48" s="50"/>
      <c r="E48" s="51">
        <v>1</v>
      </c>
      <c r="F48" s="51">
        <v>0</v>
      </c>
      <c r="G48" s="51">
        <v>0</v>
      </c>
      <c r="H48" s="51">
        <v>1</v>
      </c>
      <c r="I48" s="51">
        <v>0</v>
      </c>
      <c r="J48" s="51">
        <v>5</v>
      </c>
      <c r="K48" s="51">
        <v>0</v>
      </c>
      <c r="L48" s="51">
        <v>0</v>
      </c>
      <c r="M48" s="51">
        <v>0</v>
      </c>
      <c r="N48" s="51">
        <v>0</v>
      </c>
      <c r="O48" s="51"/>
      <c r="P48" s="51"/>
      <c r="Q48" s="51"/>
      <c r="R48" s="51"/>
      <c r="S48" s="51"/>
      <c r="T48" s="52">
        <f t="shared" si="1"/>
        <v>7</v>
      </c>
      <c r="U48" s="53"/>
      <c r="V48" s="54">
        <f>SUM(T48:T50)+IF(ISNUMBER(U48),U48,0)+IF(ISNUMBER(U49),U49,0)+IF(ISNUMBER(U50),U50,0)</f>
        <v>30</v>
      </c>
      <c r="W48" s="55">
        <f>COUNTIF($E48:$S48,0)+COUNTIF($E49:$S49,0)+COUNTIF($E50:$S50,0)</f>
        <v>17</v>
      </c>
      <c r="X48" s="55">
        <f>COUNTIF($E48:$S48,1)+COUNTIF($E49:$S49,1)+COUNTIF($E50:$S50,1)</f>
        <v>4</v>
      </c>
      <c r="Y48" s="55">
        <f>COUNTIF($E48:$S48,2)+COUNTIF($E49:$S49,2)+COUNTIF($E50:$S50,2)</f>
        <v>5</v>
      </c>
      <c r="Z48" s="55">
        <f>COUNTIF($E48:$S48,3)+COUNTIF($E49:$S49,3)+COUNTIF($E50:$S50,3)</f>
        <v>2</v>
      </c>
      <c r="AA48" s="55">
        <f>COUNTIF($E48:$S48,5)+COUNTIF($E49:$S49,5)+COUNTIF($E50:$S50,5)</f>
        <v>2</v>
      </c>
      <c r="AB48" s="56">
        <f>COUNTIF($E48:$S48,"5*")+COUNTIF($E49:$S49,"5*")+COUNTIF($E50:$S50,"5*")</f>
        <v>0</v>
      </c>
      <c r="AC48" s="57">
        <f>COUNTIF($E48:$S48,20)+COUNTIF($E49:$S49,20)+COUNTIF($E50:$S50,20)</f>
        <v>0</v>
      </c>
    </row>
    <row r="49" spans="1:29" ht="16.5" thickBot="1">
      <c r="A49" s="58" t="s">
        <v>36</v>
      </c>
      <c r="B49" s="59" t="s">
        <v>24</v>
      </c>
      <c r="C49" s="59" t="s">
        <v>171</v>
      </c>
      <c r="D49" s="59"/>
      <c r="E49" s="60">
        <v>3</v>
      </c>
      <c r="F49" s="60">
        <v>0</v>
      </c>
      <c r="G49" s="60">
        <v>0</v>
      </c>
      <c r="H49" s="60">
        <v>2</v>
      </c>
      <c r="I49" s="60">
        <v>3</v>
      </c>
      <c r="J49" s="60">
        <v>0</v>
      </c>
      <c r="K49" s="60">
        <v>1</v>
      </c>
      <c r="L49" s="60">
        <v>1</v>
      </c>
      <c r="M49" s="60">
        <v>0</v>
      </c>
      <c r="N49" s="60">
        <v>0</v>
      </c>
      <c r="O49" s="60"/>
      <c r="P49" s="60"/>
      <c r="Q49" s="60"/>
      <c r="R49" s="60"/>
      <c r="S49" s="60"/>
      <c r="T49" s="61">
        <f t="shared" si="1"/>
        <v>10</v>
      </c>
      <c r="U49" s="62"/>
      <c r="V49" s="63">
        <v>0.41805555555555557</v>
      </c>
      <c r="W49" s="64" t="s">
        <v>26</v>
      </c>
      <c r="X49" s="65"/>
      <c r="Y49" s="65"/>
      <c r="Z49" s="66"/>
      <c r="AA49" s="66"/>
      <c r="AB49" s="67"/>
      <c r="AC49" s="68" t="str">
        <f>TEXT( (V50-V49+0.00000000000001),"[hh].mm.ss")</f>
        <v>03.13.56</v>
      </c>
    </row>
    <row r="50" spans="1:29" ht="15.75" thickBot="1">
      <c r="A50" s="32" t="s">
        <v>27</v>
      </c>
      <c r="B50" s="33"/>
      <c r="C50" s="13"/>
      <c r="D50" s="14"/>
      <c r="E50" s="69">
        <v>2</v>
      </c>
      <c r="F50" s="69">
        <v>2</v>
      </c>
      <c r="G50" s="69">
        <v>5</v>
      </c>
      <c r="H50" s="69">
        <v>2</v>
      </c>
      <c r="I50" s="69">
        <v>0</v>
      </c>
      <c r="J50" s="69">
        <v>0</v>
      </c>
      <c r="K50" s="69">
        <v>0</v>
      </c>
      <c r="L50" s="69">
        <v>2</v>
      </c>
      <c r="M50" s="69">
        <v>0</v>
      </c>
      <c r="N50" s="69">
        <v>0</v>
      </c>
      <c r="O50" s="69"/>
      <c r="P50" s="69"/>
      <c r="Q50" s="69"/>
      <c r="R50" s="69"/>
      <c r="S50" s="69"/>
      <c r="T50" s="70">
        <f t="shared" si="1"/>
        <v>13</v>
      </c>
      <c r="U50" s="71"/>
      <c r="V50" s="72">
        <v>0.55273148148148155</v>
      </c>
      <c r="W50" s="73" t="s">
        <v>28</v>
      </c>
      <c r="X50" s="74"/>
      <c r="Y50" s="74"/>
      <c r="Z50" s="75"/>
      <c r="AA50" s="76"/>
      <c r="AB50" s="77"/>
      <c r="AC50" s="78" t="str">
        <f>TEXT(IF($E48="","",(IF($E49="",T48/(15-(COUNTIF($E48:$S48,""))),(IF($E50="",(T48+T49)/(30-(COUNTIF($E48:$S48,"")+COUNTIF($E49:$S49,""))), (T48+T49+T50)/(45-(COUNTIF($E48:$S48,"")+COUNTIF($E49:$S49,"")+COUNTIF($E50:$S50,"")))))))),"0,00")</f>
        <v>1,00</v>
      </c>
    </row>
    <row r="51" spans="1:29" ht="15.75" thickBot="1">
      <c r="A51" s="48">
        <v>302</v>
      </c>
      <c r="B51" s="49" t="s">
        <v>160</v>
      </c>
      <c r="C51" s="50" t="s">
        <v>172</v>
      </c>
      <c r="D51" s="50"/>
      <c r="E51" s="51">
        <v>1</v>
      </c>
      <c r="F51" s="51">
        <v>0</v>
      </c>
      <c r="G51" s="51">
        <v>0</v>
      </c>
      <c r="H51" s="51">
        <v>2</v>
      </c>
      <c r="I51" s="51">
        <v>0</v>
      </c>
      <c r="J51" s="51">
        <v>2</v>
      </c>
      <c r="K51" s="51">
        <v>0</v>
      </c>
      <c r="L51" s="51">
        <v>5</v>
      </c>
      <c r="M51" s="51">
        <v>1</v>
      </c>
      <c r="N51" s="51">
        <v>5</v>
      </c>
      <c r="O51" s="51"/>
      <c r="P51" s="51"/>
      <c r="Q51" s="51"/>
      <c r="R51" s="51"/>
      <c r="S51" s="51"/>
      <c r="T51" s="52">
        <f t="shared" si="1"/>
        <v>16</v>
      </c>
      <c r="U51" s="53"/>
      <c r="V51" s="54">
        <f>SUM(T51:T53)+IF(ISNUMBER(U51),U51,0)+IF(ISNUMBER(U52),U52,0)+IF(ISNUMBER(U53),U53,0)</f>
        <v>34</v>
      </c>
      <c r="W51" s="55">
        <f>COUNTIF($E51:$S51,0)+COUNTIF($E52:$S52,0)+COUNTIF($E53:$S53,0)</f>
        <v>19</v>
      </c>
      <c r="X51" s="55">
        <f>COUNTIF($E51:$S51,1)+COUNTIF($E52:$S52,1)+COUNTIF($E53:$S53,1)</f>
        <v>3</v>
      </c>
      <c r="Y51" s="55">
        <f>COUNTIF($E51:$S51,2)+COUNTIF($E52:$S52,2)+COUNTIF($E53:$S53,2)</f>
        <v>3</v>
      </c>
      <c r="Z51" s="55">
        <f>COUNTIF($E51:$S51,3)+COUNTIF($E52:$S52,3)+COUNTIF($E53:$S53,3)</f>
        <v>0</v>
      </c>
      <c r="AA51" s="55">
        <f>COUNTIF($E51:$S51,5)+COUNTIF($E52:$S52,5)+COUNTIF($E53:$S53,5)</f>
        <v>5</v>
      </c>
      <c r="AB51" s="56">
        <f>COUNTIF($E51:$S51,"5*")+COUNTIF($E52:$S52,"5*")+COUNTIF($E53:$S53,"5*")</f>
        <v>0</v>
      </c>
      <c r="AC51" s="57">
        <f>COUNTIF($E51:$S51,20)+COUNTIF($E52:$S52,20)+COUNTIF($E53:$S53,20)</f>
        <v>0</v>
      </c>
    </row>
    <row r="52" spans="1:29" ht="16.5" thickBot="1">
      <c r="A52" s="58" t="s">
        <v>50</v>
      </c>
      <c r="B52" s="59" t="s">
        <v>24</v>
      </c>
      <c r="C52" s="59" t="s">
        <v>64</v>
      </c>
      <c r="D52" s="59"/>
      <c r="E52" s="60">
        <v>0</v>
      </c>
      <c r="F52" s="60">
        <v>1</v>
      </c>
      <c r="G52" s="60">
        <v>0</v>
      </c>
      <c r="H52" s="60">
        <v>0</v>
      </c>
      <c r="I52" s="60">
        <v>0</v>
      </c>
      <c r="J52" s="60">
        <v>2</v>
      </c>
      <c r="K52" s="60">
        <v>0</v>
      </c>
      <c r="L52" s="60">
        <v>0</v>
      </c>
      <c r="M52" s="60">
        <v>0</v>
      </c>
      <c r="N52" s="60">
        <v>0</v>
      </c>
      <c r="O52" s="60"/>
      <c r="P52" s="60"/>
      <c r="Q52" s="60"/>
      <c r="R52" s="60"/>
      <c r="S52" s="60"/>
      <c r="T52" s="61">
        <f t="shared" si="1"/>
        <v>3</v>
      </c>
      <c r="U52" s="62"/>
      <c r="V52" s="63">
        <v>0.41944444444444445</v>
      </c>
      <c r="W52" s="64" t="s">
        <v>26</v>
      </c>
      <c r="X52" s="65"/>
      <c r="Y52" s="65"/>
      <c r="Z52" s="66"/>
      <c r="AA52" s="66"/>
      <c r="AB52" s="67"/>
      <c r="AC52" s="68" t="str">
        <f>TEXT( (V53-V52+0.00000000000001),"[hh].mm.ss")</f>
        <v>03.59.12</v>
      </c>
    </row>
    <row r="53" spans="1:29" ht="15.75" thickBot="1">
      <c r="A53" s="32" t="s">
        <v>27</v>
      </c>
      <c r="B53" s="33"/>
      <c r="C53" s="13"/>
      <c r="D53" s="14"/>
      <c r="E53" s="69">
        <v>0</v>
      </c>
      <c r="F53" s="69">
        <v>0</v>
      </c>
      <c r="G53" s="69">
        <v>0</v>
      </c>
      <c r="H53" s="69">
        <v>5</v>
      </c>
      <c r="I53" s="69">
        <v>5</v>
      </c>
      <c r="J53" s="69">
        <v>0</v>
      </c>
      <c r="K53" s="69">
        <v>5</v>
      </c>
      <c r="L53" s="69">
        <v>0</v>
      </c>
      <c r="M53" s="69">
        <v>0</v>
      </c>
      <c r="N53" s="69">
        <v>0</v>
      </c>
      <c r="O53" s="69"/>
      <c r="P53" s="69"/>
      <c r="Q53" s="69"/>
      <c r="R53" s="69"/>
      <c r="S53" s="69"/>
      <c r="T53" s="70">
        <f t="shared" si="1"/>
        <v>15</v>
      </c>
      <c r="U53" s="71"/>
      <c r="V53" s="72">
        <v>0.5855555555555555</v>
      </c>
      <c r="W53" s="73" t="s">
        <v>28</v>
      </c>
      <c r="X53" s="74"/>
      <c r="Y53" s="74"/>
      <c r="Z53" s="75"/>
      <c r="AA53" s="76"/>
      <c r="AB53" s="77"/>
      <c r="AC53" s="78" t="str">
        <f>TEXT(IF($E51="","",(IF($E52="",T51/(15-(COUNTIF($E51:$S51,""))),(IF($E53="",(T51+T52)/(30-(COUNTIF($E51:$S51,"")+COUNTIF($E52:$S52,""))), (T51+T52+T53)/(45-(COUNTIF($E51:$S51,"")+COUNTIF($E52:$S52,"")+COUNTIF($E53:$S53,"")))))))),"0,00")</f>
        <v>1,13</v>
      </c>
    </row>
    <row r="54" spans="1:29" ht="15.75" thickBot="1">
      <c r="A54" s="48">
        <v>307</v>
      </c>
      <c r="B54" s="49" t="s">
        <v>166</v>
      </c>
      <c r="C54" s="50" t="s">
        <v>154</v>
      </c>
      <c r="D54" s="50"/>
      <c r="E54" s="51">
        <v>5</v>
      </c>
      <c r="F54" s="51">
        <v>5</v>
      </c>
      <c r="G54" s="51">
        <v>0</v>
      </c>
      <c r="H54" s="51">
        <v>1</v>
      </c>
      <c r="I54" s="51">
        <v>3</v>
      </c>
      <c r="J54" s="51">
        <v>3</v>
      </c>
      <c r="K54" s="51">
        <v>0</v>
      </c>
      <c r="L54" s="51">
        <v>2</v>
      </c>
      <c r="M54" s="51">
        <v>3</v>
      </c>
      <c r="N54" s="51">
        <v>3</v>
      </c>
      <c r="O54" s="51"/>
      <c r="P54" s="51"/>
      <c r="Q54" s="51"/>
      <c r="R54" s="51"/>
      <c r="S54" s="51"/>
      <c r="T54" s="52">
        <f t="shared" si="1"/>
        <v>25</v>
      </c>
      <c r="U54" s="53"/>
      <c r="V54" s="54">
        <f>SUM(T54:T56)+IF(ISNUMBER(U54),U54,0)+IF(ISNUMBER(U55),U55,0)+IF(ISNUMBER(U56),U56,0)</f>
        <v>65</v>
      </c>
      <c r="W54" s="55">
        <f>COUNTIF($E54:$S54,0)+COUNTIF($E55:$S55,0)+COUNTIF($E56:$S56,0)</f>
        <v>8</v>
      </c>
      <c r="X54" s="55">
        <f>COUNTIF($E54:$S54,1)+COUNTIF($E55:$S55,1)+COUNTIF($E56:$S56,1)</f>
        <v>3</v>
      </c>
      <c r="Y54" s="55">
        <f>COUNTIF($E54:$S54,2)+COUNTIF($E55:$S55,2)+COUNTIF($E56:$S56,2)</f>
        <v>5</v>
      </c>
      <c r="Z54" s="55">
        <f>COUNTIF($E54:$S54,3)+COUNTIF($E55:$S55,3)+COUNTIF($E56:$S56,3)</f>
        <v>9</v>
      </c>
      <c r="AA54" s="55">
        <f>COUNTIF($E54:$S54,5)+COUNTIF($E55:$S55,5)+COUNTIF($E56:$S56,5)</f>
        <v>5</v>
      </c>
      <c r="AB54" s="56">
        <f>COUNTIF($E54:$S54,"5*")+COUNTIF($E55:$S55,"5*")+COUNTIF($E56:$S56,"5*")</f>
        <v>0</v>
      </c>
      <c r="AC54" s="57">
        <f>COUNTIF($E54:$S54,20)+COUNTIF($E55:$S55,20)+COUNTIF($E56:$S56,20)</f>
        <v>0</v>
      </c>
    </row>
    <row r="55" spans="1:29" ht="16.5" thickBot="1">
      <c r="A55" s="58" t="s">
        <v>54</v>
      </c>
      <c r="B55" s="59" t="s">
        <v>24</v>
      </c>
      <c r="C55" s="59" t="s">
        <v>170</v>
      </c>
      <c r="D55" s="59"/>
      <c r="E55" s="60">
        <v>0</v>
      </c>
      <c r="F55" s="60">
        <v>3</v>
      </c>
      <c r="G55" s="60">
        <v>5</v>
      </c>
      <c r="H55" s="60">
        <v>2</v>
      </c>
      <c r="I55" s="60">
        <v>3</v>
      </c>
      <c r="J55" s="60">
        <v>1</v>
      </c>
      <c r="K55" s="60">
        <v>0</v>
      </c>
      <c r="L55" s="60">
        <v>2</v>
      </c>
      <c r="M55" s="60">
        <v>5</v>
      </c>
      <c r="N55" s="60">
        <v>3</v>
      </c>
      <c r="O55" s="60"/>
      <c r="P55" s="60"/>
      <c r="Q55" s="60"/>
      <c r="R55" s="60"/>
      <c r="S55" s="60"/>
      <c r="T55" s="61">
        <f t="shared" si="1"/>
        <v>24</v>
      </c>
      <c r="U55" s="62"/>
      <c r="V55" s="63">
        <v>0.41736111111111113</v>
      </c>
      <c r="W55" s="64" t="s">
        <v>26</v>
      </c>
      <c r="X55" s="65"/>
      <c r="Y55" s="65"/>
      <c r="Z55" s="66"/>
      <c r="AA55" s="66"/>
      <c r="AB55" s="67"/>
      <c r="AC55" s="68" t="str">
        <f>TEXT( (V56-V55+0.00000000000001),"[hh].mm.ss")</f>
        <v>03.23.31</v>
      </c>
    </row>
    <row r="56" spans="1:29" ht="15.75" thickBot="1">
      <c r="A56" s="32" t="s">
        <v>27</v>
      </c>
      <c r="B56" s="33"/>
      <c r="C56" s="13"/>
      <c r="D56" s="14"/>
      <c r="E56" s="69">
        <v>5</v>
      </c>
      <c r="F56" s="69">
        <v>2</v>
      </c>
      <c r="G56" s="69">
        <v>0</v>
      </c>
      <c r="H56" s="69">
        <v>3</v>
      </c>
      <c r="I56" s="69">
        <v>3</v>
      </c>
      <c r="J56" s="69">
        <v>2</v>
      </c>
      <c r="K56" s="69">
        <v>1</v>
      </c>
      <c r="L56" s="69">
        <v>0</v>
      </c>
      <c r="M56" s="69">
        <v>0</v>
      </c>
      <c r="N56" s="69">
        <v>0</v>
      </c>
      <c r="O56" s="69"/>
      <c r="P56" s="69"/>
      <c r="Q56" s="69"/>
      <c r="R56" s="69"/>
      <c r="S56" s="69"/>
      <c r="T56" s="70">
        <f t="shared" si="1"/>
        <v>16</v>
      </c>
      <c r="U56" s="71"/>
      <c r="V56" s="72">
        <v>0.55869212962962966</v>
      </c>
      <c r="W56" s="73" t="s">
        <v>28</v>
      </c>
      <c r="X56" s="74"/>
      <c r="Y56" s="74"/>
      <c r="Z56" s="75"/>
      <c r="AA56" s="76"/>
      <c r="AB56" s="77"/>
      <c r="AC56" s="78" t="str">
        <f>TEXT(IF($E54="","",(IF($E55="",T54/(15-(COUNTIF($E54:$S54,""))),(IF($E56="",(T54+T55)/(30-(COUNTIF($E54:$S54,"")+COUNTIF($E55:$S55,""))), (T54+T55+T56)/(45-(COUNTIF($E54:$S54,"")+COUNTIF($E55:$S55,"")+COUNTIF($E56:$S56,"")))))))),"0,00")</f>
        <v>2,17</v>
      </c>
    </row>
    <row r="57" spans="1:29" ht="15.75" thickBot="1">
      <c r="A57" s="48">
        <v>305</v>
      </c>
      <c r="B57" s="49" t="s">
        <v>168</v>
      </c>
      <c r="C57" s="50" t="s">
        <v>169</v>
      </c>
      <c r="D57" s="50"/>
      <c r="E57" s="51">
        <v>5</v>
      </c>
      <c r="F57" s="51">
        <v>5</v>
      </c>
      <c r="G57" s="51">
        <v>3</v>
      </c>
      <c r="H57" s="51">
        <v>5</v>
      </c>
      <c r="I57" s="51">
        <v>5</v>
      </c>
      <c r="J57" s="51">
        <v>5</v>
      </c>
      <c r="K57" s="51">
        <v>5</v>
      </c>
      <c r="L57" s="51">
        <v>5</v>
      </c>
      <c r="M57" s="51">
        <v>3</v>
      </c>
      <c r="N57" s="51">
        <v>5</v>
      </c>
      <c r="O57" s="51"/>
      <c r="P57" s="51"/>
      <c r="Q57" s="51"/>
      <c r="R57" s="51"/>
      <c r="S57" s="51"/>
      <c r="T57" s="52">
        <f t="shared" si="1"/>
        <v>46</v>
      </c>
      <c r="U57" s="53"/>
      <c r="V57" s="54">
        <f>SUM(T57:T59)+IF(ISNUMBER(U57),U57,0)+IF(ISNUMBER(U58),U58,0)+IF(ISNUMBER(U59),U59,0)</f>
        <v>130</v>
      </c>
      <c r="W57" s="55">
        <f>COUNTIF($E57:$S57,0)+COUNTIF($E58:$S58,0)+COUNTIF($E59:$S59,0)</f>
        <v>2</v>
      </c>
      <c r="X57" s="55">
        <f>COUNTIF($E57:$S57,1)+COUNTIF($E58:$S58,1)+COUNTIF($E59:$S59,1)</f>
        <v>0</v>
      </c>
      <c r="Y57" s="55">
        <f>COUNTIF($E57:$S57,2)+COUNTIF($E58:$S58,2)+COUNTIF($E59:$S59,2)</f>
        <v>0</v>
      </c>
      <c r="Z57" s="55">
        <f>COUNTIF($E57:$S57,3)+COUNTIF($E58:$S58,3)+COUNTIF($E59:$S59,3)</f>
        <v>5</v>
      </c>
      <c r="AA57" s="55">
        <f>COUNTIF($E57:$S57,5)+COUNTIF($E58:$S58,5)+COUNTIF($E59:$S59,5)</f>
        <v>23</v>
      </c>
      <c r="AB57" s="56">
        <f>COUNTIF($E57:$S57,"5*")+COUNTIF($E58:$S58,"5*")+COUNTIF($E59:$S59,"5*")</f>
        <v>0</v>
      </c>
      <c r="AC57" s="57">
        <f>COUNTIF($E57:$S57,20)+COUNTIF($E58:$S58,20)+COUNTIF($E59:$S59,20)</f>
        <v>0</v>
      </c>
    </row>
    <row r="58" spans="1:29" ht="16.5" thickBot="1">
      <c r="A58" s="58" t="s">
        <v>69</v>
      </c>
      <c r="B58" s="59" t="s">
        <v>24</v>
      </c>
      <c r="C58" s="59" t="s">
        <v>156</v>
      </c>
      <c r="D58" s="59"/>
      <c r="E58" s="60">
        <v>3</v>
      </c>
      <c r="F58" s="60">
        <v>3</v>
      </c>
      <c r="G58" s="60">
        <v>0</v>
      </c>
      <c r="H58" s="60">
        <v>5</v>
      </c>
      <c r="I58" s="60">
        <v>5</v>
      </c>
      <c r="J58" s="60">
        <v>5</v>
      </c>
      <c r="K58" s="60">
        <v>5</v>
      </c>
      <c r="L58" s="60">
        <v>5</v>
      </c>
      <c r="M58" s="60">
        <v>5</v>
      </c>
      <c r="N58" s="60">
        <v>5</v>
      </c>
      <c r="O58" s="60"/>
      <c r="P58" s="60"/>
      <c r="Q58" s="60"/>
      <c r="R58" s="60"/>
      <c r="S58" s="60"/>
      <c r="T58" s="61">
        <f t="shared" si="1"/>
        <v>41</v>
      </c>
      <c r="U58" s="62"/>
      <c r="V58" s="63">
        <v>0.41666666666666669</v>
      </c>
      <c r="W58" s="64" t="s">
        <v>26</v>
      </c>
      <c r="X58" s="65"/>
      <c r="Y58" s="65"/>
      <c r="Z58" s="66"/>
      <c r="AA58" s="66"/>
      <c r="AB58" s="67"/>
      <c r="AC58" s="68" t="str">
        <f>TEXT( (V59-V58+0.00000000000001),"[hh].mm.ss")</f>
        <v>04.07.39</v>
      </c>
    </row>
    <row r="59" spans="1:29" ht="15.75" thickBot="1">
      <c r="A59" s="32" t="s">
        <v>27</v>
      </c>
      <c r="B59" s="33"/>
      <c r="C59" s="13"/>
      <c r="D59" s="14"/>
      <c r="E59" s="69">
        <v>3</v>
      </c>
      <c r="F59" s="69">
        <v>0</v>
      </c>
      <c r="G59" s="69">
        <v>5</v>
      </c>
      <c r="H59" s="69">
        <v>5</v>
      </c>
      <c r="I59" s="69">
        <v>5</v>
      </c>
      <c r="J59" s="69">
        <v>5</v>
      </c>
      <c r="K59" s="69">
        <v>5</v>
      </c>
      <c r="L59" s="69">
        <v>5</v>
      </c>
      <c r="M59" s="69">
        <v>5</v>
      </c>
      <c r="N59" s="69">
        <v>5</v>
      </c>
      <c r="O59" s="69"/>
      <c r="P59" s="69"/>
      <c r="Q59" s="69"/>
      <c r="R59" s="69"/>
      <c r="S59" s="69"/>
      <c r="T59" s="70">
        <f t="shared" si="1"/>
        <v>43</v>
      </c>
      <c r="U59" s="71"/>
      <c r="V59" s="72">
        <v>0.58864583333333331</v>
      </c>
      <c r="W59" s="73" t="s">
        <v>28</v>
      </c>
      <c r="X59" s="74"/>
      <c r="Y59" s="74"/>
      <c r="Z59" s="75"/>
      <c r="AA59" s="76"/>
      <c r="AB59" s="77"/>
      <c r="AC59" s="78" t="str">
        <f>TEXT(IF($E57="","",(IF($E58="",T57/(15-(COUNTIF($E57:$S57,""))),(IF($E59="",(T57+T58)/(30-(COUNTIF($E57:$S57,"")+COUNTIF($E58:$S58,""))), (T57+T58+T59)/(45-(COUNTIF($E57:$S57,"")+COUNTIF($E58:$S58,"")+COUNTIF($E59:$S59,"")))))))),"0,00")</f>
        <v>4,33</v>
      </c>
    </row>
    <row r="60" spans="1:29" ht="15.75" thickTop="1">
      <c r="A60" s="41" t="s">
        <v>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3"/>
      <c r="X60" s="43"/>
      <c r="Y60" s="43"/>
      <c r="Z60" s="43"/>
      <c r="AA60" s="43"/>
      <c r="AB60" s="43"/>
      <c r="AC60" s="44"/>
    </row>
  </sheetData>
  <mergeCells count="6">
    <mergeCell ref="B34:AB34"/>
    <mergeCell ref="A1:AC1"/>
    <mergeCell ref="C2:AA2"/>
    <mergeCell ref="B3:AB3"/>
    <mergeCell ref="A32:AC32"/>
    <mergeCell ref="C33:AA33"/>
  </mergeCells>
  <pageMargins left="0.7" right="0.7" top="0.78740157499999996" bottom="0.78740157499999996" header="0.3" footer="0.3"/>
  <pageSetup paperSize="9" scale="77" orientation="landscape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1"/>
  <sheetViews>
    <sheetView tabSelected="1" zoomScale="91" zoomScaleNormal="91" workbookViewId="0">
      <selection activeCell="B20" sqref="B20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82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</row>
    <row r="2" spans="1:29" ht="50.25" thickBot="1">
      <c r="A2" s="1"/>
      <c r="B2" s="2"/>
      <c r="C2" s="85" t="s">
        <v>9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3" t="s">
        <v>0</v>
      </c>
      <c r="AC2" s="4"/>
    </row>
    <row r="3" spans="1:29" ht="34.5">
      <c r="A3" s="5"/>
      <c r="B3" s="81" t="s">
        <v>16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6">
        <v>6</v>
      </c>
    </row>
    <row r="4" spans="1:29" ht="15.75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 t="s">
        <v>20</v>
      </c>
      <c r="AB4" s="10"/>
      <c r="AC4" s="11"/>
    </row>
    <row r="5" spans="1:29" ht="16.5" thickBot="1">
      <c r="A5" s="1"/>
      <c r="B5" s="12" t="s">
        <v>18</v>
      </c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5" t="s">
        <v>17</v>
      </c>
      <c r="P5" s="14"/>
      <c r="Q5" s="14"/>
      <c r="R5" s="14"/>
      <c r="S5" s="14"/>
      <c r="T5" s="16"/>
      <c r="U5" s="16"/>
      <c r="V5" s="17">
        <v>42896</v>
      </c>
      <c r="W5" s="18"/>
      <c r="X5" s="18"/>
      <c r="Y5" s="18"/>
      <c r="Z5" s="16"/>
      <c r="AA5" s="19" t="s">
        <v>19</v>
      </c>
      <c r="AB5" s="20"/>
      <c r="AC5" s="21"/>
    </row>
    <row r="6" spans="1:29">
      <c r="A6" s="22"/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1</v>
      </c>
      <c r="U6" s="26"/>
      <c r="V6" s="27"/>
      <c r="W6" s="28" t="s">
        <v>2</v>
      </c>
      <c r="X6" s="29"/>
      <c r="Y6" s="29"/>
      <c r="Z6" s="30"/>
      <c r="AA6" s="30"/>
      <c r="AB6" s="30"/>
      <c r="AC6" s="31"/>
    </row>
    <row r="7" spans="1:29" ht="15.75" thickBot="1">
      <c r="A7" s="32"/>
      <c r="B7" s="33"/>
      <c r="C7" s="33"/>
      <c r="D7" s="33"/>
      <c r="E7" s="34">
        <v>1</v>
      </c>
      <c r="F7" s="34">
        <v>2</v>
      </c>
      <c r="G7" s="34">
        <v>3</v>
      </c>
      <c r="H7" s="34">
        <v>4</v>
      </c>
      <c r="I7" s="34">
        <v>5</v>
      </c>
      <c r="J7" s="34">
        <v>6</v>
      </c>
      <c r="K7" s="34">
        <v>7</v>
      </c>
      <c r="L7" s="34">
        <v>8</v>
      </c>
      <c r="M7" s="34">
        <v>9</v>
      </c>
      <c r="N7" s="34">
        <v>10</v>
      </c>
      <c r="O7" s="34">
        <v>11</v>
      </c>
      <c r="P7" s="34">
        <v>12</v>
      </c>
      <c r="Q7" s="34">
        <v>13</v>
      </c>
      <c r="R7" s="34">
        <v>14</v>
      </c>
      <c r="S7" s="34">
        <v>15</v>
      </c>
      <c r="T7" s="35" t="s">
        <v>3</v>
      </c>
      <c r="U7" s="35" t="s">
        <v>4</v>
      </c>
      <c r="V7" s="36" t="s">
        <v>5</v>
      </c>
      <c r="W7" s="37">
        <v>0</v>
      </c>
      <c r="X7" s="38">
        <v>1</v>
      </c>
      <c r="Y7" s="38">
        <v>2</v>
      </c>
      <c r="Z7" s="38">
        <v>3</v>
      </c>
      <c r="AA7" s="38">
        <v>5</v>
      </c>
      <c r="AB7" s="39" t="s">
        <v>6</v>
      </c>
      <c r="AC7" s="40">
        <v>20</v>
      </c>
    </row>
    <row r="8" spans="1:29" ht="15.75" thickBot="1">
      <c r="A8" s="48">
        <v>351</v>
      </c>
      <c r="B8" s="49" t="s">
        <v>87</v>
      </c>
      <c r="C8" s="50" t="s">
        <v>22</v>
      </c>
      <c r="D8" s="50"/>
      <c r="E8" s="51">
        <v>0</v>
      </c>
      <c r="F8" s="51">
        <v>0</v>
      </c>
      <c r="G8" s="51">
        <v>0</v>
      </c>
      <c r="H8" s="51">
        <v>0</v>
      </c>
      <c r="I8" s="51">
        <v>1</v>
      </c>
      <c r="J8" s="51">
        <v>1</v>
      </c>
      <c r="K8" s="51">
        <v>1</v>
      </c>
      <c r="L8" s="51">
        <v>0</v>
      </c>
      <c r="M8" s="51">
        <v>0</v>
      </c>
      <c r="N8" s="51">
        <v>1</v>
      </c>
      <c r="O8" s="51"/>
      <c r="P8" s="51"/>
      <c r="Q8" s="51"/>
      <c r="R8" s="51"/>
      <c r="S8" s="51"/>
      <c r="T8" s="52">
        <f t="shared" ref="T8:T19" si="0">IF(E8="","",SUM(E8:S8)+(COUNTIF(E8:S8,"5*")*5))</f>
        <v>4</v>
      </c>
      <c r="U8" s="53"/>
      <c r="V8" s="54">
        <f>SUM(T8:T10)+IF(ISNUMBER(U8),U8,0)+IF(ISNUMBER(U9),U9,0)+IF(ISNUMBER(U10),U10,0)</f>
        <v>17</v>
      </c>
      <c r="W8" s="55">
        <f>COUNTIF($E8:$S8,0)+COUNTIF($E9:$S9,0)+COUNTIF($E10:$S10,0)</f>
        <v>19</v>
      </c>
      <c r="X8" s="55">
        <f>COUNTIF($E8:$S8,1)+COUNTIF($E9:$S9,1)+COUNTIF($E10:$S10,1)</f>
        <v>8</v>
      </c>
      <c r="Y8" s="55">
        <f>COUNTIF($E8:$S8,2)+COUNTIF($E9:$S9,2)+COUNTIF($E10:$S10,2)</f>
        <v>2</v>
      </c>
      <c r="Z8" s="55">
        <f>COUNTIF($E8:$S8,3)+COUNTIF($E9:$S9,3)+COUNTIF($E10:$S10,3)</f>
        <v>0</v>
      </c>
      <c r="AA8" s="55">
        <f>COUNTIF($E8:$S8,5)+COUNTIF($E9:$S9,5)+COUNTIF($E10:$S10,5)</f>
        <v>1</v>
      </c>
      <c r="AB8" s="56">
        <f>COUNTIF($E8:$S8,"5*")+COUNTIF($E9:$S9,"5*")+COUNTIF($E10:$S10,"5*")</f>
        <v>0</v>
      </c>
      <c r="AC8" s="57">
        <f>COUNTIF($E8:$S8,20)+COUNTIF($E9:$S9,20)+COUNTIF($E10:$S10,20)</f>
        <v>0</v>
      </c>
    </row>
    <row r="9" spans="1:29" ht="16.5" thickBot="1">
      <c r="A9" s="58" t="s">
        <v>23</v>
      </c>
      <c r="B9" s="59" t="s">
        <v>173</v>
      </c>
      <c r="C9" s="59" t="s">
        <v>138</v>
      </c>
      <c r="D9" s="59"/>
      <c r="E9" s="60">
        <v>0</v>
      </c>
      <c r="F9" s="60">
        <v>0</v>
      </c>
      <c r="G9" s="60">
        <v>1</v>
      </c>
      <c r="H9" s="60">
        <v>0</v>
      </c>
      <c r="I9" s="60">
        <v>2</v>
      </c>
      <c r="J9" s="60">
        <v>5</v>
      </c>
      <c r="K9" s="60">
        <v>0</v>
      </c>
      <c r="L9" s="60">
        <v>0</v>
      </c>
      <c r="M9" s="60">
        <v>0</v>
      </c>
      <c r="N9" s="60">
        <v>0</v>
      </c>
      <c r="O9" s="60"/>
      <c r="P9" s="60"/>
      <c r="Q9" s="60"/>
      <c r="R9" s="60"/>
      <c r="S9" s="60"/>
      <c r="T9" s="61">
        <f t="shared" si="0"/>
        <v>8</v>
      </c>
      <c r="U9" s="62"/>
      <c r="V9" s="63">
        <v>0.4236111111111111</v>
      </c>
      <c r="W9" s="64" t="s">
        <v>26</v>
      </c>
      <c r="X9" s="65"/>
      <c r="Y9" s="65"/>
      <c r="Z9" s="66"/>
      <c r="AA9" s="66"/>
      <c r="AB9" s="67"/>
      <c r="AC9" s="68" t="str">
        <f>TEXT( (V10-V9+0.00000000000001),"[hh].mm.ss")</f>
        <v>03.32.14</v>
      </c>
    </row>
    <row r="10" spans="1:29" ht="15.75" thickBot="1">
      <c r="A10" s="32" t="s">
        <v>27</v>
      </c>
      <c r="B10" s="33"/>
      <c r="C10" s="13"/>
      <c r="D10" s="14"/>
      <c r="E10" s="69">
        <v>0</v>
      </c>
      <c r="F10" s="69">
        <v>0</v>
      </c>
      <c r="G10" s="69">
        <v>1</v>
      </c>
      <c r="H10" s="69">
        <v>0</v>
      </c>
      <c r="I10" s="69">
        <v>2</v>
      </c>
      <c r="J10" s="69">
        <v>0</v>
      </c>
      <c r="K10" s="69">
        <v>0</v>
      </c>
      <c r="L10" s="69">
        <v>1</v>
      </c>
      <c r="M10" s="69">
        <v>0</v>
      </c>
      <c r="N10" s="69">
        <v>1</v>
      </c>
      <c r="O10" s="69"/>
      <c r="P10" s="69"/>
      <c r="Q10" s="69"/>
      <c r="R10" s="69"/>
      <c r="S10" s="69"/>
      <c r="T10" s="70">
        <f t="shared" si="0"/>
        <v>5</v>
      </c>
      <c r="U10" s="71"/>
      <c r="V10" s="72">
        <v>0.5709953703703704</v>
      </c>
      <c r="W10" s="73" t="s">
        <v>28</v>
      </c>
      <c r="X10" s="74"/>
      <c r="Y10" s="74"/>
      <c r="Z10" s="75"/>
      <c r="AA10" s="76"/>
      <c r="AB10" s="77"/>
      <c r="AC10" s="78" t="str">
        <f>TEXT(IF($E8="","",(IF($E9="",T8/(15-(COUNTIF($E8:$S8,""))),(IF($E10="",(T8+T9)/(30-(COUNTIF($E8:$S8,"")+COUNTIF($E9:$S9,""))), (T8+T9+T10)/(45-(COUNTIF($E8:$S8,"")+COUNTIF($E9:$S9,"")+COUNTIF($E10:$S10,"")))))))),"0,00")</f>
        <v>0,57</v>
      </c>
    </row>
    <row r="11" spans="1:29" ht="15.75" thickBot="1">
      <c r="A11" s="48">
        <v>352</v>
      </c>
      <c r="B11" s="49" t="s">
        <v>157</v>
      </c>
      <c r="C11" s="50" t="s">
        <v>174</v>
      </c>
      <c r="D11" s="50"/>
      <c r="E11" s="51">
        <v>0</v>
      </c>
      <c r="F11" s="51">
        <v>5</v>
      </c>
      <c r="G11" s="51">
        <v>0</v>
      </c>
      <c r="H11" s="51">
        <v>5</v>
      </c>
      <c r="I11" s="51">
        <v>5</v>
      </c>
      <c r="J11" s="51">
        <v>5</v>
      </c>
      <c r="K11" s="51">
        <v>2</v>
      </c>
      <c r="L11" s="51">
        <v>0</v>
      </c>
      <c r="M11" s="51">
        <v>0</v>
      </c>
      <c r="N11" s="51">
        <v>3</v>
      </c>
      <c r="O11" s="51"/>
      <c r="P11" s="51"/>
      <c r="Q11" s="51"/>
      <c r="R11" s="51"/>
      <c r="S11" s="51"/>
      <c r="T11" s="52">
        <f t="shared" si="0"/>
        <v>25</v>
      </c>
      <c r="U11" s="53"/>
      <c r="V11" s="54">
        <f>SUM(T11:T13)+IF(ISNUMBER(U11),U11,0)+IF(ISNUMBER(U12),U12,0)+IF(ISNUMBER(U13),U13,0)</f>
        <v>63</v>
      </c>
      <c r="W11" s="55">
        <f>COUNTIF($E11:$S11,0)+COUNTIF($E12:$S12,0)+COUNTIF($E13:$S13,0)</f>
        <v>7</v>
      </c>
      <c r="X11" s="55">
        <f>COUNTIF($E11:$S11,1)+COUNTIF($E12:$S12,1)+COUNTIF($E13:$S13,1)</f>
        <v>6</v>
      </c>
      <c r="Y11" s="55">
        <f>COUNTIF($E11:$S11,2)+COUNTIF($E12:$S12,2)+COUNTIF($E13:$S13,2)</f>
        <v>2</v>
      </c>
      <c r="Z11" s="55">
        <f>COUNTIF($E11:$S11,3)+COUNTIF($E12:$S12,3)+COUNTIF($E13:$S13,3)</f>
        <v>11</v>
      </c>
      <c r="AA11" s="55">
        <f>COUNTIF($E11:$S11,5)+COUNTIF($E12:$S12,5)+COUNTIF($E13:$S13,5)</f>
        <v>4</v>
      </c>
      <c r="AB11" s="56">
        <f>COUNTIF($E11:$S11,"5*")+COUNTIF($E12:$S12,"5*")+COUNTIF($E13:$S13,"5*")</f>
        <v>0</v>
      </c>
      <c r="AC11" s="57">
        <f>COUNTIF($E11:$S11,20)+COUNTIF($E12:$S12,20)+COUNTIF($E13:$S13,20)</f>
        <v>0</v>
      </c>
    </row>
    <row r="12" spans="1:29" ht="16.5" thickBot="1">
      <c r="A12" s="58" t="s">
        <v>31</v>
      </c>
      <c r="B12" s="59" t="s">
        <v>173</v>
      </c>
      <c r="C12" s="59" t="s">
        <v>175</v>
      </c>
      <c r="D12" s="59"/>
      <c r="E12" s="60">
        <v>1</v>
      </c>
      <c r="F12" s="60">
        <v>0</v>
      </c>
      <c r="G12" s="60">
        <v>1</v>
      </c>
      <c r="H12" s="60">
        <v>1</v>
      </c>
      <c r="I12" s="60">
        <v>3</v>
      </c>
      <c r="J12" s="60">
        <v>3</v>
      </c>
      <c r="K12" s="60">
        <v>3</v>
      </c>
      <c r="L12" s="60">
        <v>3</v>
      </c>
      <c r="M12" s="60">
        <v>1</v>
      </c>
      <c r="N12" s="60">
        <v>3</v>
      </c>
      <c r="O12" s="60"/>
      <c r="P12" s="60"/>
      <c r="Q12" s="60"/>
      <c r="R12" s="60"/>
      <c r="S12" s="60"/>
      <c r="T12" s="61">
        <f t="shared" si="0"/>
        <v>19</v>
      </c>
      <c r="U12" s="62"/>
      <c r="V12" s="63">
        <v>0.42291666666666666</v>
      </c>
      <c r="W12" s="64" t="s">
        <v>26</v>
      </c>
      <c r="X12" s="65"/>
      <c r="Y12" s="65"/>
      <c r="Z12" s="66"/>
      <c r="AA12" s="66"/>
      <c r="AB12" s="67"/>
      <c r="AC12" s="68" t="str">
        <f>TEXT( (V13-V12+0.00000000000001),"[hh].mm.ss")</f>
        <v>03.35.52</v>
      </c>
    </row>
    <row r="13" spans="1:29" ht="15.75" thickBot="1">
      <c r="A13" s="32" t="s">
        <v>27</v>
      </c>
      <c r="B13" s="33"/>
      <c r="C13" s="13"/>
      <c r="D13" s="14"/>
      <c r="E13" s="69">
        <v>0</v>
      </c>
      <c r="F13" s="69">
        <v>3</v>
      </c>
      <c r="G13" s="69">
        <v>0</v>
      </c>
      <c r="H13" s="69">
        <v>1</v>
      </c>
      <c r="I13" s="69">
        <v>1</v>
      </c>
      <c r="J13" s="69">
        <v>3</v>
      </c>
      <c r="K13" s="69">
        <v>3</v>
      </c>
      <c r="L13" s="69">
        <v>3</v>
      </c>
      <c r="M13" s="69">
        <v>2</v>
      </c>
      <c r="N13" s="69">
        <v>3</v>
      </c>
      <c r="O13" s="69"/>
      <c r="P13" s="69"/>
      <c r="Q13" s="69"/>
      <c r="R13" s="69"/>
      <c r="S13" s="69"/>
      <c r="T13" s="70">
        <f t="shared" si="0"/>
        <v>19</v>
      </c>
      <c r="U13" s="71"/>
      <c r="V13" s="72">
        <v>0.5728240740740741</v>
      </c>
      <c r="W13" s="73" t="s">
        <v>28</v>
      </c>
      <c r="X13" s="74"/>
      <c r="Y13" s="74"/>
      <c r="Z13" s="75"/>
      <c r="AA13" s="76"/>
      <c r="AB13" s="77"/>
      <c r="AC13" s="78" t="str">
        <f>TEXT(IF($E11="","",(IF($E12="",T11/(15-(COUNTIF($E11:$S11,""))),(IF($E13="",(T11+T12)/(30-(COUNTIF($E11:$S11,"")+COUNTIF($E12:$S12,""))), (T11+T12+T13)/(45-(COUNTIF($E11:$S11,"")+COUNTIF($E12:$S12,"")+COUNTIF($E13:$S13,"")))))))),"0,00")</f>
        <v>2,10</v>
      </c>
    </row>
    <row r="14" spans="1:29" ht="15.75" thickBot="1">
      <c r="A14" s="48">
        <v>354</v>
      </c>
      <c r="B14" s="49" t="s">
        <v>176</v>
      </c>
      <c r="C14" s="50" t="s">
        <v>177</v>
      </c>
      <c r="D14" s="50"/>
      <c r="E14" s="51">
        <v>1</v>
      </c>
      <c r="F14" s="51">
        <v>5</v>
      </c>
      <c r="G14" s="51">
        <v>5</v>
      </c>
      <c r="H14" s="51">
        <v>5</v>
      </c>
      <c r="I14" s="51">
        <v>5</v>
      </c>
      <c r="J14" s="51">
        <v>1</v>
      </c>
      <c r="K14" s="51">
        <v>5</v>
      </c>
      <c r="L14" s="51">
        <v>0</v>
      </c>
      <c r="M14" s="51">
        <v>0</v>
      </c>
      <c r="N14" s="51">
        <v>3</v>
      </c>
      <c r="O14" s="51"/>
      <c r="P14" s="51"/>
      <c r="Q14" s="51"/>
      <c r="R14" s="51"/>
      <c r="S14" s="51"/>
      <c r="T14" s="52">
        <f t="shared" si="0"/>
        <v>30</v>
      </c>
      <c r="U14" s="53"/>
      <c r="V14" s="54">
        <f>SUM(T14:T16)+IF(ISNUMBER(U14),U14,0)+IF(ISNUMBER(U15),U15,0)+IF(ISNUMBER(U16),U16,0)</f>
        <v>102</v>
      </c>
      <c r="W14" s="55">
        <f>COUNTIF($E14:$S14,0)+COUNTIF($E15:$S15,0)+COUNTIF($E16:$S16,0)</f>
        <v>6</v>
      </c>
      <c r="X14" s="55">
        <f>COUNTIF($E14:$S14,1)+COUNTIF($E15:$S15,1)+COUNTIF($E16:$S16,1)</f>
        <v>2</v>
      </c>
      <c r="Y14" s="55">
        <f>COUNTIF($E14:$S14,2)+COUNTIF($E15:$S15,2)+COUNTIF($E16:$S16,2)</f>
        <v>0</v>
      </c>
      <c r="Z14" s="55">
        <f>COUNTIF($E14:$S14,3)+COUNTIF($E15:$S15,3)+COUNTIF($E16:$S16,3)</f>
        <v>5</v>
      </c>
      <c r="AA14" s="55">
        <f>COUNTIF($E14:$S14,5)+COUNTIF($E15:$S15,5)+COUNTIF($E16:$S16,5)</f>
        <v>17</v>
      </c>
      <c r="AB14" s="56">
        <f>COUNTIF($E14:$S14,"5*")+COUNTIF($E15:$S15,"5*")+COUNTIF($E16:$S16,"5*")</f>
        <v>0</v>
      </c>
      <c r="AC14" s="57">
        <f>COUNTIF($E14:$S14,20)+COUNTIF($E15:$S15,20)+COUNTIF($E16:$S16,20)</f>
        <v>0</v>
      </c>
    </row>
    <row r="15" spans="1:29" ht="16.5" thickBot="1">
      <c r="A15" s="58" t="s">
        <v>33</v>
      </c>
      <c r="B15" s="59" t="s">
        <v>24</v>
      </c>
      <c r="C15" s="59" t="s">
        <v>42</v>
      </c>
      <c r="D15" s="59"/>
      <c r="E15" s="60">
        <v>0</v>
      </c>
      <c r="F15" s="60">
        <v>5</v>
      </c>
      <c r="G15" s="60">
        <v>5</v>
      </c>
      <c r="H15" s="60">
        <v>3</v>
      </c>
      <c r="I15" s="60">
        <v>5</v>
      </c>
      <c r="J15" s="60">
        <v>5</v>
      </c>
      <c r="K15" s="60">
        <v>5</v>
      </c>
      <c r="L15" s="60">
        <v>0</v>
      </c>
      <c r="M15" s="60">
        <v>5</v>
      </c>
      <c r="N15" s="60">
        <v>5</v>
      </c>
      <c r="O15" s="60"/>
      <c r="P15" s="60"/>
      <c r="Q15" s="60"/>
      <c r="R15" s="60"/>
      <c r="S15" s="60"/>
      <c r="T15" s="61">
        <f t="shared" si="0"/>
        <v>38</v>
      </c>
      <c r="U15" s="62"/>
      <c r="V15" s="63">
        <v>0.42152777777777778</v>
      </c>
      <c r="W15" s="64" t="s">
        <v>26</v>
      </c>
      <c r="X15" s="65"/>
      <c r="Y15" s="65"/>
      <c r="Z15" s="66"/>
      <c r="AA15" s="66"/>
      <c r="AB15" s="67"/>
      <c r="AC15" s="68" t="str">
        <f>TEXT( (V16-V15+0.00000000000001),"[hh].mm.ss")</f>
        <v>04.03.31</v>
      </c>
    </row>
    <row r="16" spans="1:29" ht="15.75" thickBot="1">
      <c r="A16" s="32" t="s">
        <v>27</v>
      </c>
      <c r="B16" s="33"/>
      <c r="C16" s="13"/>
      <c r="D16" s="14"/>
      <c r="E16" s="69">
        <v>0</v>
      </c>
      <c r="F16" s="69">
        <v>0</v>
      </c>
      <c r="G16" s="69">
        <v>3</v>
      </c>
      <c r="H16" s="69">
        <v>5</v>
      </c>
      <c r="I16" s="69">
        <v>5</v>
      </c>
      <c r="J16" s="69">
        <v>3</v>
      </c>
      <c r="K16" s="69">
        <v>5</v>
      </c>
      <c r="L16" s="69">
        <v>5</v>
      </c>
      <c r="M16" s="69">
        <v>3</v>
      </c>
      <c r="N16" s="69">
        <v>5</v>
      </c>
      <c r="O16" s="69"/>
      <c r="P16" s="69"/>
      <c r="Q16" s="69"/>
      <c r="R16" s="69"/>
      <c r="S16" s="69"/>
      <c r="T16" s="70">
        <f t="shared" si="0"/>
        <v>34</v>
      </c>
      <c r="U16" s="71"/>
      <c r="V16" s="72">
        <v>0.59063657407407411</v>
      </c>
      <c r="W16" s="73" t="s">
        <v>28</v>
      </c>
      <c r="X16" s="74"/>
      <c r="Y16" s="74"/>
      <c r="Z16" s="75"/>
      <c r="AA16" s="76"/>
      <c r="AB16" s="77"/>
      <c r="AC16" s="78" t="str">
        <f>TEXT(IF($E14="","",(IF($E15="",T14/(15-(COUNTIF($E14:$S14,""))),(IF($E16="",(T14+T15)/(30-(COUNTIF($E14:$S14,"")+COUNTIF($E15:$S15,""))), (T14+T15+T16)/(45-(COUNTIF($E14:$S14,"")+COUNTIF($E15:$S15,"")+COUNTIF($E16:$S16,"")))))))),"0,00")</f>
        <v>3,40</v>
      </c>
    </row>
    <row r="17" spans="1:29" ht="15.75" thickBot="1">
      <c r="A17" s="48">
        <v>353</v>
      </c>
      <c r="B17" s="49" t="s">
        <v>178</v>
      </c>
      <c r="C17" s="50" t="s">
        <v>179</v>
      </c>
      <c r="D17" s="50"/>
      <c r="E17" s="51">
        <v>0</v>
      </c>
      <c r="F17" s="51">
        <v>5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>
        <f t="shared" si="0"/>
        <v>5</v>
      </c>
      <c r="U17" s="53" t="s">
        <v>4</v>
      </c>
      <c r="V17" s="54">
        <f>SUM(T17:T19)+IF(ISNUMBER(U17),U17,0)+IF(ISNUMBER(U18),U18,0)+IF(ISNUMBER(U19),U19,0)</f>
        <v>5</v>
      </c>
      <c r="W17" s="55">
        <f>COUNTIF($E17:$S17,0)+COUNTIF($E18:$S18,0)+COUNTIF($E19:$S19,0)</f>
        <v>1</v>
      </c>
      <c r="X17" s="55">
        <f>COUNTIF($E17:$S17,1)+COUNTIF($E18:$S18,1)+COUNTIF($E19:$S19,1)</f>
        <v>0</v>
      </c>
      <c r="Y17" s="55">
        <f>COUNTIF($E17:$S17,2)+COUNTIF($E18:$S18,2)+COUNTIF($E19:$S19,2)</f>
        <v>0</v>
      </c>
      <c r="Z17" s="55">
        <f>COUNTIF($E17:$S17,3)+COUNTIF($E18:$S18,3)+COUNTIF($E19:$S19,3)</f>
        <v>0</v>
      </c>
      <c r="AA17" s="55">
        <f>COUNTIF($E17:$S17,5)+COUNTIF($E18:$S18,5)+COUNTIF($E19:$S19,5)</f>
        <v>1</v>
      </c>
      <c r="AB17" s="56">
        <f>COUNTIF($E17:$S17,"5*")+COUNTIF($E18:$S18,"5*")+COUNTIF($E19:$S19,"5*")</f>
        <v>0</v>
      </c>
      <c r="AC17" s="57">
        <f>COUNTIF($E17:$S17,20)+COUNTIF($E18:$S18,20)+COUNTIF($E19:$S19,20)</f>
        <v>0</v>
      </c>
    </row>
    <row r="18" spans="1:29" ht="16.5" thickBot="1">
      <c r="A18" s="58"/>
      <c r="B18" s="59" t="s">
        <v>24</v>
      </c>
      <c r="C18" s="59" t="s">
        <v>138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 t="str">
        <f t="shared" si="0"/>
        <v/>
      </c>
      <c r="U18" s="62"/>
      <c r="V18" s="63">
        <v>0.42222222222222222</v>
      </c>
      <c r="W18" s="64" t="s">
        <v>26</v>
      </c>
      <c r="X18" s="65"/>
      <c r="Y18" s="65"/>
      <c r="Z18" s="66"/>
      <c r="AA18" s="66"/>
      <c r="AB18" s="67"/>
      <c r="AC18" s="68" t="str">
        <f>TEXT( (V19-V18+0.00000000000001),"[hh].mm.ss")</f>
        <v>01.22.00</v>
      </c>
    </row>
    <row r="19" spans="1:29" ht="15.75" thickBot="1">
      <c r="A19" s="32" t="s">
        <v>27</v>
      </c>
      <c r="B19" s="33"/>
      <c r="C19" s="13"/>
      <c r="D19" s="14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0"/>
        <v/>
      </c>
      <c r="U19" s="71"/>
      <c r="V19" s="72">
        <v>0.47916666666666669</v>
      </c>
      <c r="W19" s="73" t="s">
        <v>28</v>
      </c>
      <c r="X19" s="74"/>
      <c r="Y19" s="74"/>
      <c r="Z19" s="75"/>
      <c r="AA19" s="76"/>
      <c r="AB19" s="77"/>
      <c r="AC19" s="78" t="str">
        <f>TEXT(IF($E17="","",(IF($E18="",T17/(15-(COUNTIF($E17:$S17,""))),(IF($E19="",(T17+T18)/(30-(COUNTIF($E17:$S17,"")+COUNTIF($E18:$S18,""))), (T17+T18+T19)/(45-(COUNTIF($E17:$S17,"")+COUNTIF($E18:$S18,"")+COUNTIF($E19:$S19,"")))))))),"0,00")</f>
        <v>2,50</v>
      </c>
    </row>
    <row r="20" spans="1:29" ht="15.75" thickTop="1">
      <c r="A20" s="41" t="s">
        <v>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43"/>
      <c r="Y20" s="43"/>
      <c r="Z20" s="43"/>
      <c r="AA20" s="43"/>
      <c r="AB20" s="43"/>
      <c r="AC20" s="44"/>
    </row>
    <row r="21" spans="1:29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46"/>
      <c r="Y21" s="46"/>
      <c r="Z21" s="46"/>
      <c r="AA21" s="46"/>
      <c r="AB21" s="46"/>
      <c r="AC21" s="47"/>
    </row>
  </sheetData>
  <mergeCells count="3">
    <mergeCell ref="A1:AC1"/>
    <mergeCell ref="B3:AB3"/>
    <mergeCell ref="C2:AA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MMČR</vt:lpstr>
      <vt:lpstr>Kategorie HOBBY</vt:lpstr>
      <vt:lpstr>Kategorie ŽÁK</vt:lpstr>
      <vt:lpstr>Kategorie Clasic</vt:lpstr>
      <vt:lpstr>'Kategorie HOBBY'!Oblast_tisku</vt:lpstr>
      <vt:lpstr>'Kategorie ŽÁK'!Oblast_tisku</vt:lpstr>
      <vt:lpstr>MMČR!Oblast_tisku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 Dlouhá</cp:lastModifiedBy>
  <cp:lastPrinted>2017-06-11T13:32:48Z</cp:lastPrinted>
  <dcterms:created xsi:type="dcterms:W3CDTF">2017-05-03T17:23:44Z</dcterms:created>
  <dcterms:modified xsi:type="dcterms:W3CDTF">2017-06-15T21:21:52Z</dcterms:modified>
</cp:coreProperties>
</file>